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92" windowHeight="10836" tabRatio="880" activeTab="9"/>
  </bookViews>
  <sheets>
    <sheet name="новое прил 5 (прогр) (2)" sheetId="1" r:id="rId1"/>
    <sheet name="прил 6 (ведом) (2)" sheetId="2" r:id="rId2"/>
    <sheet name="прил7(источ)" sheetId="3" state="hidden" r:id="rId3"/>
    <sheet name="прил8(межбюдж)" sheetId="4" state="hidden" r:id="rId4"/>
    <sheet name="прил9(мун.заим)" sheetId="5" state="hidden" r:id="rId5"/>
    <sheet name="прил10(мун.гаран)" sheetId="6" state="hidden" r:id="rId6"/>
    <sheet name="прил1" sheetId="7" state="hidden" r:id="rId7"/>
    <sheet name="прил2" sheetId="8" state="hidden" r:id="rId8"/>
    <sheet name="прил3" sheetId="9" state="hidden" r:id="rId9"/>
    <sheet name="прил 4 (2)" sheetId="10" r:id="rId10"/>
  </sheets>
  <definedNames>
    <definedName name="_xlnm._FilterDatabase" localSheetId="1" hidden="1">'прил 6 (ведом) (2)'!$A$10:$IS$223</definedName>
    <definedName name="Z_168CADD9_CFDC_4445_BFE6_DAD4B9423C72_.wvu.FilterData" localSheetId="1" hidden="1">'прил 6 (ведом) (2)'!#REF!</definedName>
    <definedName name="Z_1F25B6A1_C9F7_11D8_A2FD_006098EF8B30_.wvu.FilterData" localSheetId="1" hidden="1">'прил 6 (ведом) (2)'!#REF!</definedName>
    <definedName name="Z_29D950F2_21ED_48E6_BFC6_87DD89E0125A_.wvu.FilterData" localSheetId="1" hidden="1">'прил 6 (ведом) (2)'!#REF!</definedName>
    <definedName name="Z_2CA7FCD5_27A5_4474_9D49_7A7E23BD2FF9_.wvu.FilterData" localSheetId="1" hidden="1">'прил 6 (ведом) (2)'!#REF!</definedName>
    <definedName name="Z_48E28AC5_4E0A_4FBA_AE6D_340F9E8D4B3C_.wvu.FilterData" localSheetId="1" hidden="1">'прил 6 (ведом) (2)'!#REF!</definedName>
    <definedName name="Z_6398E0F2_3205_40F4_BF0A_C9F4D0DA9A75_.wvu.FilterData" localSheetId="1" hidden="1">'прил 6 (ведом) (2)'!#REF!</definedName>
    <definedName name="Z_64DF1B77_0EDD_4B56_A91C_5E003BE599EF_.wvu.FilterData" localSheetId="1" hidden="1">'прил 6 (ведом) (2)'!#REF!</definedName>
    <definedName name="Z_6786C020_BCF1_463A_B3E9_7DE69D46EAB3_.wvu.FilterData" localSheetId="1" hidden="1">'прил 6 (ведом) (2)'!#REF!</definedName>
    <definedName name="Z_8E2E7D81_C767_11D8_A2FD_006098EF8B30_.wvu.FilterData" localSheetId="1" hidden="1">'прил 6 (ведом) (2)'!#REF!</definedName>
    <definedName name="Z_97D0CDFA_8A34_4B3C_BA32_D4F0E3218B75_.wvu.FilterData" localSheetId="1" hidden="1">'прил 6 (ведом) (2)'!#REF!</definedName>
    <definedName name="Z_B246FE0E_E986_4211_B02A_04E4565C0FED_.wvu.Cols" localSheetId="1" hidden="1">'прил 6 (ведом) (2)'!$A:$A,'прил 6 (ведом) (2)'!#REF!</definedName>
    <definedName name="Z_B246FE0E_E986_4211_B02A_04E4565C0FED_.wvu.FilterData" localSheetId="1" hidden="1">'прил 6 (ведом) (2)'!#REF!</definedName>
    <definedName name="Z_B246FE0E_E986_4211_B02A_04E4565C0FED_.wvu.PrintArea" localSheetId="1" hidden="1">'прил 6 (ведом) (2)'!$B$6:$F$6</definedName>
    <definedName name="Z_B246FE0E_E986_4211_B02A_04E4565C0FED_.wvu.PrintTitles" localSheetId="1" hidden="1">'прил 6 (ведом) (2)'!#REF!</definedName>
    <definedName name="Z_C54CDF8B_FA5C_4A02_B343_3FEFD9721392_.wvu.FilterData" localSheetId="1" hidden="1">'прил 6 (ведом) (2)'!#REF!</definedName>
    <definedName name="Z_D7174C22_B878_4584_A218_37ED88979064_.wvu.FilterData" localSheetId="1" hidden="1">'прил 6 (ведом) (2)'!#REF!</definedName>
    <definedName name="Z_DD7538FB_7299_4DEE_90D5_2739132A1616_.wvu.FilterData" localSheetId="1" hidden="1">'прил 6 (ведом) (2)'!#REF!</definedName>
    <definedName name="Z_E4B436A8_4A5B_422F_8C0E_9267F763D19D_.wvu.FilterData" localSheetId="1" hidden="1">'прил 6 (ведом) (2)'!#REF!</definedName>
    <definedName name="Z_E6BB4361_1D58_11D9_A2FD_006098EF8B30_.wvu.FilterData" localSheetId="1" hidden="1">'прил 6 (ведом) (2)'!#REF!</definedName>
    <definedName name="Z_EF486DA3_1DF3_11D9_A2FD_006098EF8B30_.wvu.FilterData" localSheetId="1" hidden="1">'прил 6 (ведом) (2)'!#REF!</definedName>
    <definedName name="Z_EF486DA8_1DF3_11D9_A2FD_006098EF8B30_.wvu.FilterData" localSheetId="1" hidden="1">'прил 6 (ведом) (2)'!#REF!</definedName>
    <definedName name="Z_EF486DAA_1DF3_11D9_A2FD_006098EF8B30_.wvu.FilterData" localSheetId="1" hidden="1">'прил 6 (ведом) (2)'!#REF!</definedName>
    <definedName name="Z_EF486DAC_1DF3_11D9_A2FD_006098EF8B30_.wvu.FilterData" localSheetId="1" hidden="1">'прил 6 (ведом) (2)'!#REF!</definedName>
    <definedName name="Z_EF5A4981_C8E4_11D8_A2FC_006098EF8BA8_.wvu.Cols" localSheetId="1" hidden="1">'прил 6 (ведом) (2)'!$A:$A,'прил 6 (ведом) (2)'!#REF!,'прил 6 (ведом) (2)'!#REF!</definedName>
    <definedName name="Z_EF5A4981_C8E4_11D8_A2FC_006098EF8BA8_.wvu.FilterData" localSheetId="1" hidden="1">'прил 6 (ведом) (2)'!#REF!</definedName>
    <definedName name="Z_EF5A4981_C8E4_11D8_A2FC_006098EF8BA8_.wvu.PrintArea" localSheetId="1" hidden="1">'прил 6 (ведом) (2)'!$B$6:$F$6</definedName>
    <definedName name="Z_EF5A4981_C8E4_11D8_A2FC_006098EF8BA8_.wvu.PrintTitles" localSheetId="1" hidden="1">'прил 6 (ведом) (2)'!#REF!</definedName>
    <definedName name="_xlnm.Print_Area" localSheetId="0">'новое прил 5 (прогр) (2)'!$A$1:$E$172</definedName>
    <definedName name="_xlnm.Print_Area" localSheetId="9">'прил 4 (2)'!$A$2:$E$43</definedName>
    <definedName name="_xlnm.Print_Area" localSheetId="1">'прил 6 (ведом) (2)'!$A$1:$H$233</definedName>
    <definedName name="_xlnm.Print_Area" localSheetId="6">'прил1'!$A$1:$D$122</definedName>
    <definedName name="_xlnm.Print_Area" localSheetId="7">'прил2'!$A$1:$D$46</definedName>
  </definedNames>
  <calcPr fullCalcOnLoad="1"/>
</workbook>
</file>

<file path=xl/sharedStrings.xml><?xml version="1.0" encoding="utf-8"?>
<sst xmlns="http://schemas.openxmlformats.org/spreadsheetml/2006/main" count="1928" uniqueCount="575">
  <si>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</si>
  <si>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</si>
  <si>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</si>
  <si>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</si>
  <si>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14</t>
  </si>
  <si>
    <t>05</t>
  </si>
  <si>
    <t>07</t>
  </si>
  <si>
    <t>10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</si>
  <si>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</si>
  <si>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</si>
  <si>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</si>
  <si>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</si>
  <si>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</si>
  <si>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</si>
  <si>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</si>
  <si>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</si>
  <si>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</si>
  <si>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</si>
  <si>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</si>
  <si>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</si>
  <si>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</si>
  <si>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</si>
  <si>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</si>
  <si>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Образование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</si>
  <si>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</si>
  <si>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</si>
  <si>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</si>
  <si>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</si>
  <si>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</si>
  <si>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</si>
  <si>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</si>
  <si>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</si>
  <si>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</si>
  <si>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</si>
  <si>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</si>
  <si>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</si>
  <si>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</si>
  <si>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</si>
  <si>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</si>
  <si>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</si>
  <si>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</si>
  <si>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</si>
  <si>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</si>
  <si>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</si>
  <si>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</si>
  <si>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</si>
  <si>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</si>
  <si>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Другие вопросы в области национальной безопасности и правоохранительной деятельности</t>
  </si>
  <si>
    <t>(тыс. рублей)</t>
  </si>
  <si>
    <t>Апшеронского района</t>
  </si>
  <si>
    <t>Обеспечение пожарной безопасности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</si>
  <si>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</si>
  <si>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</si>
  <si>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</si>
  <si>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</si>
  <si>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</si>
  <si>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Расходы на обеспечение функций органов местного самоуправления</t>
  </si>
  <si>
    <t xml:space="preserve">Пожарная безопасность </t>
  </si>
  <si>
    <t>Мероприятия по пожарной безопасности</t>
  </si>
  <si>
    <t>Коммунальное хозяйство</t>
  </si>
  <si>
    <t>Массовый спорт</t>
  </si>
  <si>
    <t xml:space="preserve">11 </t>
  </si>
  <si>
    <t>Рз</t>
  </si>
  <si>
    <t>Подготовка населения и организаций к действиям в чрезвычайной ситуации в мирное и военное время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</si>
  <si>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</si>
  <si>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</si>
  <si>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</si>
  <si>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</si>
  <si>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</si>
  <si>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>Межбюджетные трансферты</t>
  </si>
  <si>
    <t>Иные бюджетные ассигнования</t>
  </si>
  <si>
    <t>Другие вопросы в области национальной экономики</t>
  </si>
  <si>
    <t>12</t>
  </si>
  <si>
    <t>991</t>
  </si>
  <si>
    <t>Обеспечение деятельности Совета муниципального образования</t>
  </si>
  <si>
    <t xml:space="preserve">01 </t>
  </si>
  <si>
    <t>Отдельные мероприятия муниципальной программы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</si>
  <si>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</si>
  <si>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Мероприятия, направленные на осуществление мер по противодействию коррупции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</si>
  <si>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</si>
  <si>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Профилактика терроризма и экстремизма в муниципальном образовании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</si>
  <si>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</si>
  <si>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Развитие и поддержка малого и среднего предпринимательства</t>
  </si>
  <si>
    <t xml:space="preserve">Мероприятия по развитию водо-, тепло-, электроснабжения </t>
  </si>
  <si>
    <t>922</t>
  </si>
  <si>
    <t xml:space="preserve">Прочие мероприятия по благоустройству </t>
  </si>
  <si>
    <t>Реализация мероприятий муниципальной программы "Развитие молодежной политики"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</si>
  <si>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</si>
  <si>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</si>
  <si>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Реализация мероприятий муниципальной программы "Развитие физической культуры и спорта"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</si>
  <si>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</si>
  <si>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</si>
  <si>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 xml:space="preserve">ВСЕГО </t>
  </si>
  <si>
    <t>Организация досуга и предоставление услуг организаций культуры, прочие мероприятия в сфере культуры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</si>
  <si>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</si>
  <si>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Обеспечение пожарной безопасности </t>
  </si>
  <si>
    <t>Глав-ный рас-поря-дитель</t>
  </si>
  <si>
    <t>Мероприятия по землеустройству и землепользованию</t>
  </si>
  <si>
    <t>03 0 00 00000</t>
  </si>
  <si>
    <t>03 4 00 00000</t>
  </si>
  <si>
    <t>Содействие развитию культурно-досуговых организаций</t>
  </si>
  <si>
    <t>03 4 01 00000</t>
  </si>
  <si>
    <t>03 4 01 00590</t>
  </si>
  <si>
    <t>03 4  01 00590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</si>
  <si>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</si>
  <si>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</si>
  <si>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03 4 04 20020</t>
  </si>
  <si>
    <t>03 5  00 00000</t>
  </si>
  <si>
    <t>Содействие развитию библиотечного дела</t>
  </si>
  <si>
    <t>03 5 01 00000</t>
  </si>
  <si>
    <t>03 5 01 00590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</si>
  <si>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</si>
  <si>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</si>
  <si>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</si>
  <si>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</si>
  <si>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04 4 03 10400</t>
  </si>
  <si>
    <t>05 0 00 00000</t>
  </si>
  <si>
    <t>05 5 00 00000</t>
  </si>
  <si>
    <t>05 5 02 10500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</si>
  <si>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</si>
  <si>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</si>
  <si>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06 0 00 00000</t>
  </si>
  <si>
    <t>06 1 00 00000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</si>
  <si>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</si>
  <si>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</si>
  <si>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06 1 03 10630</t>
  </si>
  <si>
    <t>06 2 00 00000</t>
  </si>
  <si>
    <t>06 2 01 00000</t>
  </si>
  <si>
    <t>06 5 00 00000</t>
  </si>
  <si>
    <t>06 5 01 00000</t>
  </si>
  <si>
    <t>Обеспечение организации и проведения мероприятий по пожарной безопасности</t>
  </si>
  <si>
    <t>06 5 01 10640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</si>
  <si>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</si>
  <si>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</si>
  <si>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</si>
  <si>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</si>
  <si>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10 3 07 11180</t>
  </si>
  <si>
    <t>10 3 05 11160</t>
  </si>
  <si>
    <t>10 3 04 11150</t>
  </si>
  <si>
    <t>10 0 00 00000</t>
  </si>
  <si>
    <t>10 3 00 00000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</si>
  <si>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</si>
  <si>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</si>
  <si>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</si>
  <si>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</si>
  <si>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</si>
  <si>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</si>
  <si>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</si>
  <si>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</si>
  <si>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</si>
  <si>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13 4 01 11400</t>
  </si>
  <si>
    <t>17 1 00 00000</t>
  </si>
  <si>
    <t>17 0 00 00000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</si>
  <si>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</si>
  <si>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</si>
  <si>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</si>
  <si>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</si>
  <si>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</si>
  <si>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</si>
  <si>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</si>
  <si>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</si>
  <si>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</si>
  <si>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17 1 02 11840</t>
  </si>
  <si>
    <t>17 1 02 51180</t>
  </si>
  <si>
    <t>17 1 08 10650</t>
  </si>
  <si>
    <t>50 0 00 00000</t>
  </si>
  <si>
    <t>99 0 00 00000</t>
  </si>
  <si>
    <t xml:space="preserve">Резервные фонды </t>
  </si>
  <si>
    <t>99 1 00 00000</t>
  </si>
  <si>
    <t>99 1 01 00000</t>
  </si>
  <si>
    <t>99 1 01 90010</t>
  </si>
  <si>
    <t>Обеспечение прочих мероприятий по благоустройству</t>
  </si>
  <si>
    <t>Восстановление, ремонт, благоустройство и содержание мест захоронения</t>
  </si>
  <si>
    <t>Обеспечение содержания и функционирования уличного освещения</t>
  </si>
  <si>
    <t>10 3 04 00000</t>
  </si>
  <si>
    <t>Содействие развитию коммунальной инфраструктуры муниципальной собственности поселения</t>
  </si>
  <si>
    <t>08 0 00 00000</t>
  </si>
  <si>
    <t>10 3 07 00000</t>
  </si>
  <si>
    <t>Доступная среда</t>
  </si>
  <si>
    <t>20 0 00 00000</t>
  </si>
  <si>
    <t>Закупка товаров, работ и услуг для обеспечения
 государственных (муниципальных) нужд</t>
  </si>
  <si>
    <t xml:space="preserve">Сумма </t>
  </si>
  <si>
    <t>Администрация Мезмайского сельского поселения Апшеронского района</t>
  </si>
  <si>
    <t xml:space="preserve">Глава Мезмайского сельского поселения </t>
  </si>
  <si>
    <t>А.С.Николаев</t>
  </si>
  <si>
    <t>Муниципальная программа Мезмайского сельского поселения Апшеронского района "Развитие культуры"</t>
  </si>
  <si>
    <t>Муниципальная программа Мезмайского сельского поселения Апшеронского района "Развитие физической культуры и спорта"</t>
  </si>
  <si>
    <t>Муниципальная программа Мезмайского сельского поселения Апшеронского района "Развитие молодежной политики"</t>
  </si>
  <si>
    <t>Муниципальная программа Мезмайского сельского поселения Апшеронского района "Обеспечение безопасности населения"</t>
  </si>
  <si>
    <t>Муниципальная программа  Мезмайского сельского
 поселения Апшеронского района
 «Управление муниципальным имуществом»</t>
  </si>
  <si>
    <t>Муниципальная программа Мезмайского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</si>
  <si>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Мезмайского сельского поселения Апшеронского района "Поддержка дорожного хозяйства"</t>
  </si>
  <si>
    <t>Муниципальная программа Мезмайского сельского поселения Апшеронского района "Экономическое развитие муниципального образования"</t>
  </si>
  <si>
    <t>Муниципальная программа Мезмайского сельского поселения Апшеронского района "Организация муниципального управления"</t>
  </si>
  <si>
    <t xml:space="preserve">А.С.Николаев </t>
  </si>
  <si>
    <t>Совет Мезмайского сельского поселения              Апшеронского района</t>
  </si>
  <si>
    <t>Обеспечения деятельности муниципального учреждения</t>
  </si>
  <si>
    <t>Муниципальная программа Мезмайского сельского поселения Апшеронского района "Развитие  жилищно-коммунального хозяйства"</t>
  </si>
  <si>
    <t>50 1 00 00000</t>
  </si>
  <si>
    <t>19 0 00 00000</t>
  </si>
  <si>
    <t>19 4 00 00000</t>
  </si>
  <si>
    <t>194 01 00000</t>
  </si>
  <si>
    <t>19 4 01 00590</t>
  </si>
  <si>
    <t>19 3 01 00000</t>
  </si>
  <si>
    <t>19 3 01 11160</t>
  </si>
  <si>
    <t>19 3 00 00000</t>
  </si>
  <si>
    <t>19 4  01 00590</t>
  </si>
  <si>
    <t>19 3 0 00000</t>
  </si>
  <si>
    <t>19 3 03 00000</t>
  </si>
  <si>
    <t>19 3 03 11190</t>
  </si>
  <si>
    <t>19 4 01 00000</t>
  </si>
  <si>
    <t>06 2 01 10680</t>
  </si>
  <si>
    <t>17 1 14 00000</t>
  </si>
  <si>
    <t>17 1 14 11430</t>
  </si>
  <si>
    <t>06 1 01 10690</t>
  </si>
  <si>
    <t>06 1 01 0000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</si>
  <si>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</si>
  <si>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защиты населения и территории муниципального образования Апшеронский район  от чрезвычайных ситуаций природного и техногенного характера</t>
  </si>
  <si>
    <t>10 3 09 00000</t>
  </si>
  <si>
    <t>10 3 09 11870</t>
  </si>
  <si>
    <t>Реализация полномочий органов местного самоуправленияв соответствии с жилищным законодательством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</si>
  <si>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</si>
  <si>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</si>
  <si>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</si>
  <si>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</si>
  <si>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</si>
  <si>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190 00 00000</t>
  </si>
  <si>
    <t>Реализация полномочий органов местного самоуправления в соответствии жилищным законодательством</t>
  </si>
  <si>
    <t>06 1 01 00000</t>
  </si>
  <si>
    <t>17 1 12 0000</t>
  </si>
  <si>
    <t>Мероприятия кадрового обеспечения органов местного самоуправления</t>
  </si>
  <si>
    <t>17 1 12 10850</t>
  </si>
  <si>
    <t>Непрограммные расходы в рамках обеспечения деятельности Совета муниципального образования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</si>
  <si>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</si>
  <si>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</si>
  <si>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</si>
  <si>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Создание условий для эффективной реализации муниципальной политики в области кадрового обеспечения</t>
  </si>
  <si>
    <t xml:space="preserve">Реализация полномочий  в области строительства, архитектуры и градостроительства </t>
  </si>
  <si>
    <t>Обеспечение деятельности муниципального учреждения</t>
  </si>
  <si>
    <t>Основные мероприятия муниципальной программы</t>
  </si>
  <si>
    <t>Проведение выборов</t>
  </si>
  <si>
    <t>Проведение выборов главы муниципального образования</t>
  </si>
  <si>
    <t>Обеспечение проведение выборов и референдумов</t>
  </si>
  <si>
    <t>снять40000</t>
  </si>
  <si>
    <t xml:space="preserve">Реализация полномочий в области строительства, архитектуры и градостроительства </t>
  </si>
  <si>
    <t>00</t>
  </si>
  <si>
    <t>Обеспечение проведения выборов и референдумов</t>
  </si>
  <si>
    <t>Не программные расходы в рамках обеспечения деятельности Совета муниципального образования</t>
  </si>
  <si>
    <t>Передача полномочий по решению вопросов местного значения в соответствии с заключенными соглашения</t>
  </si>
  <si>
    <t>03 4 01 S0120</t>
  </si>
  <si>
    <t>03 5 01 S0120</t>
  </si>
  <si>
    <t>17 1 07 11800</t>
  </si>
  <si>
    <t>17 1 07 00000</t>
  </si>
  <si>
    <t>Муниципальная программа Мезмайского сельского поселения Апшеронского района "Управление муниципальным имуществом"</t>
  </si>
  <si>
    <t>08  0 00 00000</t>
  </si>
  <si>
    <t>Создание условий для эффективного упрвления и распоряжения муниципальным имуществом поселения в целях увеличения доходной части бюджета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</si>
  <si>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</si>
  <si>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08 3 01 10800</t>
  </si>
  <si>
    <t>Иные межбюджетные трансферты на осуществление части полномочий по исполнению бюджета поселения</t>
  </si>
  <si>
    <t>Иные межбюжетные трансферты на организацию библиотечного обслуживания населения, комплектование библиотечных фондов библиотек поселения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</si>
  <si>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</si>
  <si>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</si>
  <si>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17 1 15 00000</t>
  </si>
  <si>
    <t>17 1 15 20030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</si>
  <si>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</si>
  <si>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              ПРИЛОЖЕНИЕ №1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                                 № _____</t>
  </si>
  <si>
    <t xml:space="preserve">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     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                       №_____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</si>
  <si>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других обязательств муниципального образования</t>
  </si>
  <si>
    <t>08 3 01 10820</t>
  </si>
  <si>
    <t>03 4 01 09020</t>
  </si>
  <si>
    <t>Осуществление муниципальными учреждениями капитального ремонта</t>
  </si>
  <si>
    <t>Коммунальное хозяйства</t>
  </si>
  <si>
    <t>Содержание и развитие коммунальной инфраструктуры</t>
  </si>
  <si>
    <t>19 2 00 00000</t>
  </si>
  <si>
    <t>19 2 01 00000</t>
  </si>
  <si>
    <t>19 2 01 11150</t>
  </si>
  <si>
    <t>Наименование межбюджетных трансфертов</t>
  </si>
  <si>
    <t>ВСЕГО</t>
  </si>
  <si>
    <t>Иные межбюджетные трансферты бюджету муниципального образования Апшеронский район</t>
  </si>
  <si>
    <t>Осуществление внешнего  муниципального  финансового контроля</t>
  </si>
  <si>
    <t>Комплектование библиотечных фондов библиотек поселения</t>
  </si>
  <si>
    <t>(тыс.рублей)</t>
  </si>
  <si>
    <t>Код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</si>
  <si>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</si>
  <si>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</si>
  <si>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</si>
  <si>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</si>
  <si>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</si>
  <si>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</si>
  <si>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</si>
  <si>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</si>
  <si>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</si>
  <si>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</si>
  <si>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</si>
  <si>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</si>
  <si>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</si>
  <si>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</si>
  <si>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</si>
  <si>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</si>
  <si>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</si>
  <si>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</si>
  <si>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</si>
  <si>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</si>
  <si>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Источники внутреннего финансирования дефицита бюджета Мезмайского сельского поселения Апшеронского района, перечень  статей  источников финансирования дефицитов бюджетов на 2018 год</t>
  </si>
  <si>
    <t xml:space="preserve">   (тыс.рублей)</t>
  </si>
  <si>
    <t>Обьем</t>
  </si>
  <si>
    <t>1.</t>
  </si>
  <si>
    <t>привлечение</t>
  </si>
  <si>
    <t>погашение основной суммы долга</t>
  </si>
  <si>
    <t>2.</t>
  </si>
  <si>
    <t xml:space="preserve">погашение основной суммы долга </t>
  </si>
  <si>
    <t>3.</t>
  </si>
  <si>
    <t>Программа муниципальных  заимствований Мезмайского</t>
  </si>
  <si>
    <t xml:space="preserve"> сельского поселения Апшеронского района на 2018 год</t>
  </si>
  <si>
    <t>Муниципальные ценные бумаги Мезмайского сельского поселения Апшеронского района, всего</t>
  </si>
  <si>
    <t>Бюджетные кредиты, привлеченные в бюджет Мезмайского сельского поселения Апшеронского района от других бюджетов бюджетной системы Российской Федерации, всего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</si>
  <si>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</si>
  <si>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</si>
  <si>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Категории принципалов</t>
  </si>
  <si>
    <t>Объем гарантий, тыс. 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</si>
  <si>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</si>
  <si>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</si>
  <si>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</si>
  <si>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</si>
  <si>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 xml:space="preserve"> -</t>
  </si>
  <si>
    <t>-</t>
  </si>
  <si>
    <t xml:space="preserve">Раздел 2. Общий объем  бюджетных ассигнований, предусмотренных на исполнение </t>
  </si>
  <si>
    <t xml:space="preserve">          Объем, тыс.рублей</t>
  </si>
  <si>
    <t>муниципальных гарантий Мезмайского сельского поселения Апшеронского района</t>
  </si>
  <si>
    <t xml:space="preserve">Бюджетные ассигнования
на исполнение  муниципальных гарантий Мезмайского сельского поселения Апшеронского района
 по возможным гарантийным случаям
</t>
  </si>
  <si>
    <t xml:space="preserve">За счет расходов бюджета Мезмайского сельского поселения Апшеронского района, всего   </t>
  </si>
  <si>
    <t>Программа муниципальных гарантий Мезмайского сельского поселения Апшеронского района в валюте Российской Федерации на 2018 год</t>
  </si>
  <si>
    <t>по возможным гарантийным случаям в 2018 году</t>
  </si>
  <si>
    <t xml:space="preserve">Перечень главных администраторов доходов бюджета Мезмайского сельского поселения Апшеронского района и закрепляемые за ними виды (подвиды) доходов бюджета  Мезмайского сельского поселения Апшеронского района и перечень главных администраторов источников финансирования дефицита бюджета Мезмайского сельского поселения Апшеронского района 
</t>
  </si>
  <si>
    <t>Код бюджетной классификации Российской Федерации</t>
  </si>
  <si>
    <t xml:space="preserve">Наименование 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</si>
  <si>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</si>
  <si>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</si>
  <si>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 xml:space="preserve">Министерство экономики
Краснодарского края
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</si>
  <si>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</si>
  <si>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 сельских поселений</t>
  </si>
  <si>
    <t xml:space="preserve">Департамент имущественных отношений Краснодарского края
</t>
  </si>
  <si>
    <t xml:space="preserve"> 1 11 05026 10 0000 120</t>
  </si>
  <si>
    <t xml:space="preserve">Доходы, получаемые в виде арендной платы за земельные участки, которые расположены в границах сельских 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</si>
  <si>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</si>
  <si>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</si>
  <si>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1 16 51040 02 0000 140</t>
  </si>
  <si>
    <t>Контрольно-счетная палата муниципального образования Апшеронский район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</si>
  <si>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</si>
  <si>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</si>
  <si>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</si>
  <si>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</si>
  <si>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</si>
  <si>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</si>
  <si>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1 11 05035  10 0000 120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</si>
  <si>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</si>
  <si>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1 11 05075  10 0000 120</t>
  </si>
  <si>
    <t>Доходы от сдачи в аренду имущества, составляющего казну сельских поселений (за исключением земельных участков)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</si>
  <si>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</si>
  <si>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</si>
  <si>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</si>
  <si>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</si>
  <si>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</si>
  <si>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 поселений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</si>
  <si>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</si>
  <si>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</si>
  <si>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</si>
  <si>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 сельских поселений</t>
  </si>
  <si>
    <t>1 13 02995 10 0000 130</t>
  </si>
  <si>
    <t>Прочие доходы от компенсации затрат бюджетов сельских  поселений*</t>
  </si>
  <si>
    <t>1 14 01050 10 0000 410</t>
  </si>
  <si>
    <t>Доходы от продажи квартир, находящихся в собственности сельских   поселений</t>
  </si>
  <si>
    <t>1 14 02050 10 0000 410</t>
  </si>
  <si>
    <t>Доходы от реализации имущества, находящегося в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</si>
  <si>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</si>
  <si>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</si>
  <si>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</si>
  <si>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</si>
  <si>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</si>
  <si>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</si>
  <si>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</si>
  <si>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</si>
  <si>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1 14 02053 10 0000 440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</si>
  <si>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</si>
  <si>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1 14 03050 10 0000 440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</si>
  <si>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</si>
  <si>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</si>
  <si>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</si>
  <si>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</si>
  <si>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</si>
  <si>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</si>
  <si>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</si>
  <si>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</si>
  <si>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</si>
  <si>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</si>
  <si>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</si>
  <si>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</si>
  <si>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</si>
  <si>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</si>
  <si>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</si>
  <si>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поселений*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</si>
  <si>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</si>
  <si>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</si>
  <si>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</si>
  <si>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</si>
  <si>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</si>
  <si>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Российской Федерации</t>
  </si>
  <si>
    <t xml:space="preserve"> 2 02 04014 10 0000 151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</si>
  <si>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</si>
  <si>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</si>
  <si>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</si>
  <si>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</si>
  <si>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 поселений</t>
  </si>
  <si>
    <t>2 07 05030 10 0000 180</t>
  </si>
  <si>
    <t>Прочие безвозмездные поступления в бюджеты сельских  поселений</t>
  </si>
  <si>
    <t>2 08 05000 10 0000 180</t>
  </si>
  <si>
    <t>Перечисления из бюджетов сельских 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</si>
  <si>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</si>
  <si>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</si>
  <si>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сельских 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</si>
  <si>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к решению Совета Мезмайского сельского</t>
  </si>
  <si>
    <t xml:space="preserve">  поселения Апшеронского района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</si>
  <si>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 поселений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</si>
  <si>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</si>
  <si>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</si>
  <si>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</si>
  <si>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2 02 15001 10 0000 151</t>
  </si>
  <si>
    <t>2 02 30024 10 0000 151</t>
  </si>
  <si>
    <t xml:space="preserve"> 2 02 40014 10 0000 151</t>
  </si>
  <si>
    <t xml:space="preserve">  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</si>
  <si>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</si>
  <si>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</si>
  <si>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</si>
  <si>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</si>
  <si>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</si>
  <si>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</si>
  <si>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 xml:space="preserve">1 03 02230 01 0000 110                          </t>
  </si>
  <si>
    <t>Доходы от уплаты акцизов на дизельное топливо, подлежащие распределению между бюджетами субъектов   Российской Федерации  и местными бюджетами с учетом установленных дифференцированных нормативов отчислений в местные бюджеты*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</si>
  <si>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</si>
  <si>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 Российской Федерации  и местными бюджетами с учетом установленных дифференцированных нормативов отчислений в местные бюджеты*</t>
  </si>
  <si>
    <t xml:space="preserve">1 03 02250 01 0000 110 </t>
  </si>
  <si>
    <t xml:space="preserve">Доходы от уплаты акцизов на автомобильный бензин, подлежащие распределению между бюджетами субъектов   Российской Федерации  и местными бюджетами с учетом установленных дифференцированных нормативов отчислений в местные бюджеты* </t>
  </si>
  <si>
    <t xml:space="preserve"> 1 03 02260 01 0000 110</t>
  </si>
  <si>
    <t xml:space="preserve">Доходы от уплаты акцизов на прямогонный бензин, подлежащие распределению между бюджетами субъектов   Российской Федерации  и местными бюджетами с учетом установленных дифференцированных нормативов отчислений в местные бюджеты* 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</si>
  <si>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</si>
  <si>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</si>
  <si>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</si>
  <si>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</si>
  <si>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</si>
  <si>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</si>
  <si>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</si>
  <si>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</si>
  <si>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</si>
  <si>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</si>
  <si>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</si>
  <si>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</si>
  <si>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 xml:space="preserve"> 2 02 30000 00 0000 151</t>
  </si>
  <si>
    <t xml:space="preserve">Субвенции бюджетам бюджетной системы  Российской Федерации </t>
  </si>
  <si>
    <t xml:space="preserve"> 2 02 40000 00 0000 151</t>
  </si>
  <si>
    <t xml:space="preserve"> Иные межбюджетные трансферты</t>
  </si>
  <si>
    <t xml:space="preserve"> 2 02 04014 00 0000 151</t>
  </si>
  <si>
    <t>Межбюджетные трансферты 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</si>
  <si>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2 02 02999 00 0000 151</t>
  </si>
  <si>
    <t xml:space="preserve">Прочие субсидии </t>
  </si>
  <si>
    <t>2 02 02999 10 0000 151</t>
  </si>
  <si>
    <t>Прочие субсидии бюджетам сельских поселений</t>
  </si>
  <si>
    <t>из них:</t>
  </si>
  <si>
    <t xml:space="preserve">субсидии на реализацию государственной программы Краснодарского края «Развитие культуры» </t>
  </si>
  <si>
    <t xml:space="preserve">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</si>
  <si>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</si>
  <si>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</si>
  <si>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</si>
  <si>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</si>
  <si>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</si>
  <si>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</si>
  <si>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</t>
  </si>
  <si>
    <t xml:space="preserve">                                                                                                                                                                                </t>
  </si>
  <si>
    <t>2 02 29999 00 0000 151</t>
  </si>
  <si>
    <t>2 02 29999 10 0000 151</t>
  </si>
  <si>
    <t xml:space="preserve">  2 02 35118 00 0000 151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</si>
  <si>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</si>
  <si>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2 02 35118 10 0000 151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</si>
  <si>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</si>
  <si>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 xml:space="preserve">из них: </t>
  </si>
  <si>
    <t xml:space="preserve"> 2 02 30024 00 0000 151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</si>
  <si>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</si>
  <si>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</si>
  <si>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 2 02 40014 00 0000 151</t>
  </si>
  <si>
    <t>от __.12.2017 года №__</t>
  </si>
  <si>
    <t xml:space="preserve">                                                                                                                                                                                                                 от __.12.2017года №__</t>
  </si>
  <si>
    <t xml:space="preserve">Объем поступлений доходов в бюджет Мезмайского сельского поселения Апшеронского района по кодам видов (подвидов) доходов на 2018 год </t>
  </si>
  <si>
    <t>Осуществление части полномочий по исполнению бюджета</t>
  </si>
  <si>
    <t>от ________2017г №_________</t>
  </si>
  <si>
    <t xml:space="preserve"> к решению Совета Мезмайского сельского</t>
  </si>
  <si>
    <t>Приложение 8</t>
  </si>
  <si>
    <t>Приложение 9</t>
  </si>
  <si>
    <t>Приложение 10</t>
  </si>
  <si>
    <t>19 3 02 00000</t>
  </si>
  <si>
    <t>19 3 02 11180</t>
  </si>
  <si>
    <t xml:space="preserve">Ведомственная структура расходов бюджета Мезмайского сельского поселения Апшеронского района                   на 2018 год </t>
  </si>
  <si>
    <t>Распределение бюджетных ассигнований по разделам и подразделам классификации расходов бюджетов на 2018 год</t>
  </si>
  <si>
    <t>2 02 10000 00 0000 151</t>
  </si>
  <si>
    <t>Приложение 7</t>
  </si>
  <si>
    <t>2  18 60010 10 0000 151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</si>
  <si>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 поселений</t>
  </si>
  <si>
    <t xml:space="preserve">Субвенции бюджетам муниципальных образований  на осуществление отдельных государственных полномочий по образованию и организации деятельности административных комиссий </t>
  </si>
  <si>
    <t>Дотации бюджетам сельских  поселений на выравнивание бюджетной обеспеченности</t>
  </si>
  <si>
    <t>2 19 600 10 100000 151</t>
  </si>
  <si>
    <t>01 05 02 01 10 0000 510</t>
  </si>
  <si>
    <t>01 05 02 01 10 0000 610</t>
  </si>
  <si>
    <t xml:space="preserve">Средства  от распоряжения и реализации конфискованного и иного имущества, обращенного в доходы сельских  поселений (в части реализации материальных запасов по указанному имуществу)
</t>
  </si>
  <si>
    <t>2 02 15 001 10 0000 151</t>
  </si>
  <si>
    <t>2 02 30 024 10 0000 151</t>
  </si>
  <si>
    <t>1 17 05 050 10 0000 180</t>
  </si>
  <si>
    <t>2 02 35 118 10 0000 151</t>
  </si>
  <si>
    <t>Земельный налог*</t>
  </si>
  <si>
    <t>Дотации бюджетам бюджетной системы Российской Федерации</t>
  </si>
  <si>
    <t>Безвозмездные поступления из краевого и районного бюджетов в 2018 году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</si>
  <si>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</si>
  <si>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</si>
  <si>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2 02 15001 00 0000 151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</si>
  <si>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</si>
  <si>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</si>
  <si>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</si>
  <si>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>Вид заимствований</t>
  </si>
  <si>
    <t>Кредиты, полученные Мезмайским сельским поселением Апшеронского района от кредитных организаций, всего</t>
  </si>
  <si>
    <t>Мезмайского сельского поселения Апшеронского района в 2018 году</t>
  </si>
  <si>
    <t>обеспечение исполнения обязательств принципала перед гарантом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</si>
  <si>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</si>
  <si>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</si>
  <si>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2 02 29 999 10 0000 151</t>
  </si>
  <si>
    <t>1 14 04050 10 0000 420</t>
  </si>
  <si>
    <t>Доходы от продажи нематериальных активов, находящихся в собственностисельских сельских сельских поселений</t>
  </si>
  <si>
    <t xml:space="preserve">                                                                                                 от __.12.2017г. №__</t>
  </si>
  <si>
    <t xml:space="preserve">                                                                          А.С.Николаев</t>
  </si>
  <si>
    <t>99 2 00 00000</t>
  </si>
  <si>
    <t>99 2 02 00000</t>
  </si>
  <si>
    <t>Субсидии краевому бюджету из местных бюджетов</t>
  </si>
  <si>
    <t>Непрограммные расходы</t>
  </si>
  <si>
    <t xml:space="preserve">Непрограммные расходы </t>
  </si>
  <si>
    <t>субсидии бюджетам муниципальных образований на повышение оплаты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</si>
  <si>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</si>
  <si>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t>99 2 02 11920</t>
  </si>
  <si>
    <t xml:space="preserve">   ПРИЛОЖЕНИЕ № 4                                                                                                                                                                                                                 к     решеню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                                                                   </t>
  </si>
  <si>
    <t xml:space="preserve">  ПРИЛОЖЕНИЕ № 2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поселения                                                                                                           Апшеронского района                                                         </t>
  </si>
  <si>
    <t xml:space="preserve">   ПРИЛОЖЕНИЕ № 3                                                                                                                                                                                                                 к     решеню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                                                                 </t>
  </si>
  <si>
    <t xml:space="preserve"> к решению Совета Мезмайского сельского поселения Апшеронского района                        от ________ №___</t>
  </si>
  <si>
    <t xml:space="preserve"> к решению Совета Мезмайского сельского поселения Апшеронского района                                                      от ________ №___</t>
  </si>
  <si>
    <t xml:space="preserve">  поселения Апшеронского района </t>
  </si>
  <si>
    <t xml:space="preserve"> </t>
  </si>
  <si>
    <t xml:space="preserve">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поселения Апшеронского района</t>
  </si>
  <si>
    <t xml:space="preserve">   ПРИЛОЖЕНИЕ № 5                                                                                                                                                                                                                 к     решеню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</t>
  </si>
  <si>
    <t xml:space="preserve">Распределение бюджетных ассигнований по целевым статьям (муниципальным программам Мезмайского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2018 год
</t>
  </si>
  <si>
    <t>Реализация полномочий органов местного самоуправления в сфере  архитектуры и градостроительства</t>
  </si>
  <si>
    <t>краевые</t>
  </si>
  <si>
    <t>софин.</t>
  </si>
  <si>
    <t>Субвенции бюджетам муниципальных образований на осуществление государственных полномочий первичному воинскому учету на территориях, где отсутствуют военные комиссариаты</t>
  </si>
  <si>
    <t>Расчет межбюджетных трансфертов на 2018 год, передаваемых бюджетам сельских поселений Апшеронского района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</si>
  <si>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Апшеронского района                                                                                                                                                                 А.С.Николаев</t>
  </si>
  <si>
    <t xml:space="preserve">Объем межбюджетных трансфертов, другим бюджетам бюджетной системы Российской Федерации, на 2018 год </t>
  </si>
  <si>
    <t>Субсидии краевому бюджету</t>
  </si>
  <si>
    <t>Субсидии краевому бюджету из местного бюджета для формирования регионального фонда финансовой поддержки поселений</t>
  </si>
  <si>
    <t>Расчет межбюджетных трансфертов на 2018 год, передаваемых бюжетам сельских поселений Апшеронского района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</si>
  <si>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Расчет межбюджетных трансфертов на 2018 год, передаваемых бюджетам сельских поселений Апшеронского района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</si>
  <si>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>Расчет межбюджетных трансфертов на 2018 год, передаваемых бюджетам сельских поселений Апшеронского района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</si>
  <si>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                                                                                       от 25.12.2017 г.      №123</t>
  </si>
  <si>
    <t xml:space="preserve">                                                                                                                                            от 25.12.2017г. №123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</si>
  <si>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поселения Апшеронского района</t>
  </si>
  <si>
    <t xml:space="preserve">                                                                                                                                                                                                  от 25.12.2017 г. №123</t>
  </si>
  <si>
    <t xml:space="preserve">Приложение  4 к решению Совета  Мезмайского </t>
  </si>
  <si>
    <t>от 25.12.2017г №123</t>
  </si>
  <si>
    <t>поселения Апшеронского района от       .2018г. №____</t>
  </si>
  <si>
    <t xml:space="preserve">   ПРИЛОЖЕНИЕ № 1                                                                                                                                                                                                                 к     решеню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   от  18.04.2018г №135                                                                 </t>
  </si>
  <si>
    <t xml:space="preserve">   ПРИЛОЖЕНИЕ № 2                                                                                                                                                                                                                к     решеню Совета Мезмайского сельского поселения                                                                                                                                                                                                               Апшеронского района от 18.04.2018г № 135</t>
  </si>
  <si>
    <t xml:space="preserve"> 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Мезмайского сельского                                                                                                                      поселения Апшеронского района от 18.04.2018г №135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</si>
</sst>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00"/>
    <numFmt numFmtId="176" formatCode="#,##0.00000"/>
    <numFmt numFmtId="177" formatCode="_-* #,##0.00000_р_._-;\-* #,##0.00000_р_._-;_-* &quot;-&quot;?????_р_._-;_-@_-"/>
    <numFmt numFmtId="178" formatCode="_-* #,##0.0_р_._-;\-* #,##0.0_р_._-;_-* &quot;-&quot;??_р_._-;_-@_-"/>
    <numFmt numFmtId="179" formatCode="0.00000_ ;[Red]\-0.00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2"/>
      <color indexed="30"/>
      <name val="Times New Roman"/>
      <family val="1"/>
    </font>
    <font>
      <sz val="14"/>
      <color indexed="10"/>
      <name val="Times New Roman"/>
      <family val="1"/>
    </font>
    <font>
      <i/>
      <sz val="1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2"/>
      <color rgb="FF0070C0"/>
      <name val="Times New Roman"/>
      <family val="1"/>
    </font>
    <font>
      <sz val="14"/>
      <color rgb="FFFF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i/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55" applyFont="1" applyFill="1" applyBorder="1" applyAlignment="1">
      <alignment wrapText="1"/>
      <protection/>
    </xf>
    <xf numFmtId="176" fontId="6" fillId="0" borderId="0" xfId="55" applyNumberFormat="1" applyFont="1" applyFill="1" applyAlignment="1">
      <alignment horizontal="right"/>
      <protection/>
    </xf>
    <xf numFmtId="176" fontId="6" fillId="0" borderId="0" xfId="55" applyNumberFormat="1" applyFont="1" applyFill="1">
      <alignment/>
      <protection/>
    </xf>
    <xf numFmtId="0" fontId="6" fillId="0" borderId="10" xfId="0" applyFont="1" applyBorder="1" applyAlignment="1">
      <alignment horizontal="center"/>
    </xf>
    <xf numFmtId="172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wrapText="1"/>
    </xf>
    <xf numFmtId="174" fontId="6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174" fontId="6" fillId="0" borderId="15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top"/>
    </xf>
    <xf numFmtId="49" fontId="6" fillId="32" borderId="16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172" fontId="13" fillId="32" borderId="0" xfId="0" applyNumberFormat="1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/>
    </xf>
    <xf numFmtId="0" fontId="6" fillId="32" borderId="0" xfId="0" applyNumberFormat="1" applyFont="1" applyFill="1" applyAlignment="1">
      <alignment/>
    </xf>
    <xf numFmtId="49" fontId="6" fillId="32" borderId="0" xfId="0" applyNumberFormat="1" applyFont="1" applyFill="1" applyAlignment="1">
      <alignment vertical="top"/>
    </xf>
    <xf numFmtId="0" fontId="6" fillId="32" borderId="0" xfId="57" applyFont="1" applyFill="1" applyAlignment="1">
      <alignment/>
      <protection/>
    </xf>
    <xf numFmtId="0" fontId="6" fillId="32" borderId="0" xfId="57" applyFont="1" applyFill="1" applyAlignment="1">
      <alignment horizontal="right"/>
      <protection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174" fontId="6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vertical="top" wrapText="1"/>
    </xf>
    <xf numFmtId="174" fontId="6" fillId="32" borderId="15" xfId="0" applyNumberFormat="1" applyFont="1" applyFill="1" applyBorder="1" applyAlignment="1">
      <alignment horizontal="right"/>
    </xf>
    <xf numFmtId="0" fontId="6" fillId="32" borderId="13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0" fontId="6" fillId="32" borderId="14" xfId="57" applyFont="1" applyFill="1" applyBorder="1" applyAlignment="1">
      <alignment horizontal="center"/>
      <protection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4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0" fontId="65" fillId="32" borderId="0" xfId="57" applyFont="1" applyFill="1">
      <alignment/>
      <protection/>
    </xf>
    <xf numFmtId="0" fontId="10" fillId="32" borderId="0" xfId="57" applyFont="1" applyFill="1">
      <alignment/>
      <protection/>
    </xf>
    <xf numFmtId="0" fontId="9" fillId="32" borderId="0" xfId="0" applyFont="1" applyFill="1" applyAlignment="1">
      <alignment horizontal="left" indent="4"/>
    </xf>
    <xf numFmtId="0" fontId="6" fillId="32" borderId="16" xfId="0" applyFont="1" applyFill="1" applyBorder="1" applyAlignment="1">
      <alignment/>
    </xf>
    <xf numFmtId="179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72" fontId="6" fillId="32" borderId="0" xfId="0" applyNumberFormat="1" applyFont="1" applyFill="1" applyBorder="1" applyAlignment="1">
      <alignment/>
    </xf>
    <xf numFmtId="49" fontId="6" fillId="32" borderId="0" xfId="0" applyNumberFormat="1" applyFont="1" applyFill="1" applyAlignment="1">
      <alignment vertical="top" wrapText="1"/>
    </xf>
    <xf numFmtId="174" fontId="6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/>
    </xf>
    <xf numFmtId="176" fontId="18" fillId="32" borderId="0" xfId="55" applyNumberFormat="1" applyFont="1" applyFill="1">
      <alignment/>
      <protection/>
    </xf>
    <xf numFmtId="0" fontId="18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0" borderId="0" xfId="55" applyFont="1" applyFill="1" applyBorder="1" applyAlignment="1">
      <alignment vertical="top" wrapText="1"/>
      <protection/>
    </xf>
    <xf numFmtId="0" fontId="14" fillId="0" borderId="0" xfId="55" applyFont="1" applyFill="1" applyBorder="1" applyAlignment="1">
      <alignment wrapText="1"/>
      <protection/>
    </xf>
    <xf numFmtId="0" fontId="14" fillId="0" borderId="0" xfId="0" applyFont="1" applyFill="1" applyAlignment="1">
      <alignment/>
    </xf>
    <xf numFmtId="49" fontId="6" fillId="32" borderId="12" xfId="0" applyNumberFormat="1" applyFont="1" applyFill="1" applyBorder="1" applyAlignment="1">
      <alignment horizontal="center"/>
    </xf>
    <xf numFmtId="0" fontId="6" fillId="0" borderId="14" xfId="57" applyFont="1" applyFill="1" applyBorder="1" applyAlignment="1">
      <alignment horizontal="center" vertical="center"/>
      <protection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left" indent="4"/>
    </xf>
    <xf numFmtId="49" fontId="6" fillId="32" borderId="11" xfId="54" applyNumberFormat="1" applyFont="1" applyFill="1" applyBorder="1" applyAlignment="1" applyProtection="1">
      <alignment horizontal="left" vertical="center" wrapText="1"/>
      <protection hidden="1"/>
    </xf>
    <xf numFmtId="0" fontId="6" fillId="32" borderId="11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vertical="top" wrapText="1"/>
    </xf>
    <xf numFmtId="49" fontId="6" fillId="32" borderId="11" xfId="54" applyNumberFormat="1" applyFont="1" applyFill="1" applyBorder="1" applyAlignment="1" applyProtection="1">
      <alignment horizontal="left" wrapText="1"/>
      <protection hidden="1"/>
    </xf>
    <xf numFmtId="49" fontId="6" fillId="32" borderId="11" xfId="0" applyNumberFormat="1" applyFont="1" applyFill="1" applyBorder="1" applyAlignment="1">
      <alignment wrapText="1"/>
    </xf>
    <xf numFmtId="49" fontId="6" fillId="32" borderId="11" xfId="0" applyNumberFormat="1" applyFont="1" applyFill="1" applyBorder="1" applyAlignment="1">
      <alignment vertical="top" wrapText="1"/>
    </xf>
    <xf numFmtId="49" fontId="6" fillId="32" borderId="11" xfId="0" applyNumberFormat="1" applyFont="1" applyFill="1" applyBorder="1" applyAlignment="1">
      <alignment horizontal="left" wrapText="1"/>
    </xf>
    <xf numFmtId="0" fontId="6" fillId="32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1" xfId="0" applyNumberFormat="1" applyFont="1" applyFill="1" applyBorder="1" applyAlignment="1">
      <alignment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32" borderId="11" xfId="54" applyNumberFormat="1" applyFont="1" applyFill="1" applyBorder="1" applyAlignment="1" applyProtection="1">
      <alignment horizontal="left" vertical="top" wrapText="1"/>
      <protection hidden="1"/>
    </xf>
    <xf numFmtId="0" fontId="6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left" vertical="top" wrapText="1"/>
    </xf>
    <xf numFmtId="49" fontId="6" fillId="32" borderId="11" xfId="54" applyNumberFormat="1" applyFont="1" applyFill="1" applyBorder="1" applyAlignment="1">
      <alignment horizontal="left" vertical="top" wrapText="1"/>
      <protection/>
    </xf>
    <xf numFmtId="0" fontId="6" fillId="32" borderId="11" xfId="0" applyFont="1" applyFill="1" applyBorder="1" applyAlignment="1">
      <alignment vertical="top"/>
    </xf>
    <xf numFmtId="49" fontId="7" fillId="32" borderId="11" xfId="54" applyNumberFormat="1" applyFont="1" applyFill="1" applyBorder="1" applyAlignment="1">
      <alignment horizontal="left" vertical="top" wrapText="1"/>
      <protection/>
    </xf>
    <xf numFmtId="0" fontId="6" fillId="32" borderId="11" xfId="0" applyFont="1" applyFill="1" applyBorder="1" applyAlignment="1">
      <alignment vertical="center" wrapText="1"/>
    </xf>
    <xf numFmtId="49" fontId="7" fillId="32" borderId="17" xfId="0" applyNumberFormat="1" applyFont="1" applyFill="1" applyBorder="1" applyAlignment="1">
      <alignment horizontal="left" vertical="top" wrapText="1"/>
    </xf>
    <xf numFmtId="49" fontId="6" fillId="32" borderId="17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lef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49" fontId="7" fillId="32" borderId="11" xfId="54" applyNumberFormat="1" applyFont="1" applyFill="1" applyBorder="1" applyAlignment="1">
      <alignment horizontal="left" vertical="center" wrapText="1"/>
      <protection/>
    </xf>
    <xf numFmtId="0" fontId="7" fillId="32" borderId="11" xfId="0" applyFont="1" applyFill="1" applyBorder="1" applyAlignment="1">
      <alignment horizontal="left" vertical="center" wrapText="1"/>
    </xf>
    <xf numFmtId="49" fontId="7" fillId="32" borderId="11" xfId="54" applyNumberFormat="1" applyFont="1" applyFill="1" applyBorder="1" applyAlignment="1" applyProtection="1">
      <alignment horizontal="left" vertical="center" wrapText="1"/>
      <protection hidden="1"/>
    </xf>
    <xf numFmtId="0" fontId="6" fillId="32" borderId="12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/>
    </xf>
    <xf numFmtId="172" fontId="7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172" fontId="6" fillId="32" borderId="12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32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6" fillId="32" borderId="0" xfId="0" applyFont="1" applyFill="1" applyAlignment="1">
      <alignment horizontal="right" vertical="top" wrapText="1"/>
    </xf>
    <xf numFmtId="0" fontId="6" fillId="0" borderId="11" xfId="0" applyFont="1" applyFill="1" applyBorder="1" applyAlignment="1">
      <alignment/>
    </xf>
    <xf numFmtId="0" fontId="6" fillId="32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top" wrapText="1"/>
    </xf>
    <xf numFmtId="49" fontId="67" fillId="32" borderId="11" xfId="0" applyNumberFormat="1" applyFont="1" applyFill="1" applyBorder="1" applyAlignment="1">
      <alignment vertical="top" wrapText="1"/>
    </xf>
    <xf numFmtId="49" fontId="67" fillId="32" borderId="11" xfId="0" applyNumberFormat="1" applyFont="1" applyFill="1" applyBorder="1" applyAlignment="1">
      <alignment horizontal="center"/>
    </xf>
    <xf numFmtId="49" fontId="67" fillId="32" borderId="11" xfId="0" applyNumberFormat="1" applyFont="1" applyFill="1" applyBorder="1" applyAlignment="1">
      <alignment wrapText="1"/>
    </xf>
    <xf numFmtId="49" fontId="13" fillId="0" borderId="11" xfId="57" applyNumberFormat="1" applyFont="1" applyFill="1" applyBorder="1" applyAlignment="1">
      <alignment horizontal="center"/>
      <protection/>
    </xf>
    <xf numFmtId="172" fontId="13" fillId="0" borderId="11" xfId="57" applyNumberFormat="1" applyFont="1" applyFill="1" applyBorder="1" applyAlignment="1">
      <alignment horizontal="right" wrapText="1"/>
      <protection/>
    </xf>
    <xf numFmtId="49" fontId="6" fillId="0" borderId="1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11" xfId="57" applyFont="1" applyFill="1" applyBorder="1" applyAlignment="1">
      <alignment horizontal="center" vertical="top" wrapText="1"/>
      <protection/>
    </xf>
    <xf numFmtId="172" fontId="11" fillId="0" borderId="11" xfId="67" applyNumberFormat="1" applyFont="1" applyFill="1" applyBorder="1" applyAlignment="1">
      <alignment horizontal="right" wrapText="1"/>
    </xf>
    <xf numFmtId="49" fontId="11" fillId="0" borderId="11" xfId="57" applyNumberFormat="1" applyFont="1" applyFill="1" applyBorder="1" applyAlignment="1">
      <alignment horizontal="center"/>
      <protection/>
    </xf>
    <xf numFmtId="172" fontId="11" fillId="0" borderId="11" xfId="57" applyNumberFormat="1" applyFont="1" applyFill="1" applyBorder="1" applyAlignment="1">
      <alignment horizontal="right" wrapText="1"/>
      <protection/>
    </xf>
    <xf numFmtId="49" fontId="13" fillId="32" borderId="11" xfId="57" applyNumberFormat="1" applyFont="1" applyFill="1" applyBorder="1" applyAlignment="1">
      <alignment horizontal="center"/>
      <protection/>
    </xf>
    <xf numFmtId="172" fontId="13" fillId="32" borderId="11" xfId="57" applyNumberFormat="1" applyFont="1" applyFill="1" applyBorder="1" applyAlignment="1">
      <alignment horizontal="right" wrapText="1"/>
      <protection/>
    </xf>
    <xf numFmtId="0" fontId="11" fillId="0" borderId="11" xfId="57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center"/>
      <protection/>
    </xf>
    <xf numFmtId="172" fontId="13" fillId="0" borderId="10" xfId="57" applyNumberFormat="1" applyFont="1" applyFill="1" applyBorder="1" applyAlignment="1">
      <alignment horizontal="right" wrapText="1"/>
      <protection/>
    </xf>
    <xf numFmtId="49" fontId="13" fillId="0" borderId="12" xfId="57" applyNumberFormat="1" applyFont="1" applyFill="1" applyBorder="1" applyAlignment="1">
      <alignment horizontal="center"/>
      <protection/>
    </xf>
    <xf numFmtId="172" fontId="13" fillId="0" borderId="12" xfId="57" applyNumberFormat="1" applyFont="1" applyFill="1" applyBorder="1" applyAlignment="1">
      <alignment horizontal="right" wrapText="1"/>
      <protection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9" fillId="0" borderId="0" xfId="0" applyFont="1" applyFill="1" applyAlignment="1">
      <alignment/>
    </xf>
    <xf numFmtId="0" fontId="11" fillId="32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wrapText="1"/>
    </xf>
    <xf numFmtId="0" fontId="13" fillId="32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justify" vertical="top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justify" vertical="center" wrapText="1"/>
    </xf>
    <xf numFmtId="0" fontId="13" fillId="32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32" borderId="11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vertical="center" wrapText="1"/>
    </xf>
    <xf numFmtId="49" fontId="13" fillId="32" borderId="11" xfId="67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32" borderId="11" xfId="0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2" borderId="1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wrapText="1"/>
    </xf>
    <xf numFmtId="0" fontId="13" fillId="32" borderId="11" xfId="0" applyFont="1" applyFill="1" applyBorder="1" applyAlignment="1">
      <alignment horizontal="justify" vertical="top" wrapText="1"/>
    </xf>
    <xf numFmtId="49" fontId="13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13" fillId="32" borderId="0" xfId="0" applyFont="1" applyFill="1" applyBorder="1" applyAlignment="1">
      <alignment/>
    </xf>
    <xf numFmtId="0" fontId="13" fillId="0" borderId="0" xfId="55" applyFont="1" applyFill="1" applyBorder="1" applyAlignment="1">
      <alignment wrapText="1"/>
      <protection/>
    </xf>
    <xf numFmtId="176" fontId="13" fillId="0" borderId="0" xfId="55" applyNumberFormat="1" applyFont="1" applyFill="1">
      <alignment/>
      <protection/>
    </xf>
    <xf numFmtId="176" fontId="13" fillId="0" borderId="0" xfId="0" applyNumberFormat="1" applyFont="1" applyFill="1" applyAlignment="1">
      <alignment horizontal="right"/>
    </xf>
    <xf numFmtId="0" fontId="11" fillId="0" borderId="0" xfId="55" applyFont="1" applyFill="1">
      <alignment/>
      <protection/>
    </xf>
    <xf numFmtId="0" fontId="13" fillId="0" borderId="0" xfId="55" applyFont="1" applyFill="1">
      <alignment/>
      <protection/>
    </xf>
    <xf numFmtId="0" fontId="13" fillId="0" borderId="0" xfId="0" applyFont="1" applyFill="1" applyAlignment="1">
      <alignment horizontal="right"/>
    </xf>
    <xf numFmtId="176" fontId="13" fillId="0" borderId="0" xfId="55" applyNumberFormat="1" applyFont="1" applyFill="1">
      <alignment/>
      <protection/>
    </xf>
    <xf numFmtId="0" fontId="13" fillId="0" borderId="0" xfId="55" applyFont="1" applyFill="1" applyBorder="1" applyAlignment="1">
      <alignment wrapText="1"/>
      <protection/>
    </xf>
    <xf numFmtId="176" fontId="13" fillId="0" borderId="0" xfId="55" applyNumberFormat="1" applyFont="1" applyFill="1" applyAlignment="1">
      <alignment horizontal="right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176" fontId="11" fillId="0" borderId="10" xfId="55" applyNumberFormat="1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3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3" fontId="11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173" fontId="13" fillId="0" borderId="11" xfId="0" applyNumberFormat="1" applyFont="1" applyFill="1" applyBorder="1" applyAlignment="1">
      <alignment/>
    </xf>
    <xf numFmtId="0" fontId="13" fillId="32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Fill="1" applyBorder="1" applyAlignment="1">
      <alignment vertical="center" wrapText="1"/>
    </xf>
    <xf numFmtId="173" fontId="13" fillId="0" borderId="0" xfId="55" applyNumberFormat="1" applyFont="1" applyFill="1">
      <alignment/>
      <protection/>
    </xf>
    <xf numFmtId="0" fontId="68" fillId="0" borderId="11" xfId="0" applyFont="1" applyBorder="1" applyAlignment="1">
      <alignment horizontal="center" vertical="center"/>
    </xf>
    <xf numFmtId="173" fontId="13" fillId="32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173" fontId="11" fillId="32" borderId="11" xfId="55" applyNumberFormat="1" applyFont="1" applyFill="1" applyBorder="1" applyAlignment="1">
      <alignment horizontal="right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173" fontId="13" fillId="32" borderId="11" xfId="55" applyNumberFormat="1" applyFont="1" applyFill="1" applyBorder="1">
      <alignment/>
      <protection/>
    </xf>
    <xf numFmtId="1" fontId="22" fillId="0" borderId="0" xfId="55" applyNumberFormat="1" applyFont="1" applyFill="1">
      <alignment/>
      <protection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23" fillId="0" borderId="0" xfId="55" applyFont="1" applyFill="1" applyAlignment="1">
      <alignment horizontal="left"/>
      <protection/>
    </xf>
    <xf numFmtId="0" fontId="23" fillId="0" borderId="0" xfId="55" applyFont="1" applyFill="1">
      <alignment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13" fillId="0" borderId="0" xfId="55" applyFont="1" applyFill="1" applyBorder="1">
      <alignment/>
      <protection/>
    </xf>
    <xf numFmtId="0" fontId="69" fillId="0" borderId="11" xfId="55" applyFont="1" applyFill="1" applyBorder="1" applyAlignment="1">
      <alignment horizontal="center"/>
      <protection/>
    </xf>
    <xf numFmtId="0" fontId="69" fillId="0" borderId="11" xfId="0" applyFont="1" applyFill="1" applyBorder="1" applyAlignment="1">
      <alignment vertical="center" wrapText="1"/>
    </xf>
    <xf numFmtId="173" fontId="69" fillId="32" borderId="11" xfId="55" applyNumberFormat="1" applyFont="1" applyFill="1" applyBorder="1">
      <alignment/>
      <protection/>
    </xf>
    <xf numFmtId="0" fontId="69" fillId="32" borderId="11" xfId="0" applyFont="1" applyFill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4" xfId="0" applyFont="1" applyBorder="1" applyAlignment="1">
      <alignment vertical="center" wrapText="1"/>
    </xf>
    <xf numFmtId="0" fontId="68" fillId="0" borderId="25" xfId="0" applyFont="1" applyBorder="1" applyAlignment="1">
      <alignment horizontal="center"/>
    </xf>
    <xf numFmtId="0" fontId="68" fillId="0" borderId="24" xfId="0" applyFont="1" applyBorder="1" applyAlignment="1">
      <alignment vertical="center" wrapText="1"/>
    </xf>
    <xf numFmtId="0" fontId="70" fillId="0" borderId="11" xfId="0" applyFont="1" applyBorder="1" applyAlignment="1">
      <alignment horizontal="center"/>
    </xf>
    <xf numFmtId="0" fontId="70" fillId="0" borderId="26" xfId="0" applyFont="1" applyBorder="1" applyAlignment="1">
      <alignment vertical="center" wrapText="1"/>
    </xf>
    <xf numFmtId="0" fontId="13" fillId="0" borderId="11" xfId="55" applyFont="1" applyFill="1" applyBorder="1" applyAlignment="1">
      <alignment horizontal="center"/>
      <protection/>
    </xf>
    <xf numFmtId="0" fontId="13" fillId="0" borderId="11" xfId="55" applyFont="1" applyFill="1" applyBorder="1">
      <alignment/>
      <protection/>
    </xf>
    <xf numFmtId="0" fontId="11" fillId="0" borderId="11" xfId="0" applyFont="1" applyFill="1" applyBorder="1" applyAlignment="1">
      <alignment vertical="center" wrapText="1"/>
    </xf>
    <xf numFmtId="173" fontId="11" fillId="32" borderId="11" xfId="67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76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32" borderId="0" xfId="55" applyNumberFormat="1" applyFont="1" applyFill="1" applyBorder="1">
      <alignment/>
      <protection/>
    </xf>
    <xf numFmtId="0" fontId="13" fillId="0" borderId="0" xfId="0" applyFont="1" applyFill="1" applyAlignment="1">
      <alignment wrapText="1"/>
    </xf>
    <xf numFmtId="176" fontId="13" fillId="0" borderId="0" xfId="0" applyNumberFormat="1" applyFont="1" applyFill="1" applyBorder="1" applyAlignment="1">
      <alignment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27" xfId="55" applyFont="1" applyFill="1" applyBorder="1" applyAlignment="1">
      <alignment horizontal="center" vertical="center" wrapText="1"/>
      <protection/>
    </xf>
    <xf numFmtId="173" fontId="11" fillId="0" borderId="11" xfId="55" applyNumberFormat="1" applyFont="1" applyFill="1" applyBorder="1" applyAlignment="1">
      <alignment horizontal="center" vertical="center" wrapText="1"/>
      <protection/>
    </xf>
    <xf numFmtId="0" fontId="13" fillId="0" borderId="16" xfId="55" applyFont="1" applyFill="1" applyBorder="1" applyAlignment="1">
      <alignment horizontal="center" vertical="center"/>
      <protection/>
    </xf>
    <xf numFmtId="0" fontId="13" fillId="0" borderId="21" xfId="55" applyFont="1" applyFill="1" applyBorder="1" applyAlignment="1">
      <alignment horizontal="center" vertical="center" wrapText="1"/>
      <protection/>
    </xf>
    <xf numFmtId="173" fontId="11" fillId="0" borderId="11" xfId="55" applyNumberFormat="1" applyFont="1" applyFill="1" applyBorder="1" applyAlignment="1">
      <alignment horizontal="right"/>
      <protection/>
    </xf>
    <xf numFmtId="0" fontId="20" fillId="32" borderId="10" xfId="0" applyFont="1" applyFill="1" applyBorder="1" applyAlignment="1">
      <alignment horizontal="center" vertical="center"/>
    </xf>
    <xf numFmtId="173" fontId="13" fillId="32" borderId="11" xfId="55" applyNumberFormat="1" applyFont="1" applyFill="1" applyBorder="1" applyAlignment="1">
      <alignment/>
      <protection/>
    </xf>
    <xf numFmtId="173" fontId="13" fillId="32" borderId="17" xfId="55" applyNumberFormat="1" applyFont="1" applyFill="1" applyBorder="1" applyAlignment="1">
      <alignment/>
      <protection/>
    </xf>
    <xf numFmtId="173" fontId="23" fillId="32" borderId="17" xfId="55" applyNumberFormat="1" applyFont="1" applyFill="1" applyBorder="1" applyAlignment="1">
      <alignment/>
      <protection/>
    </xf>
    <xf numFmtId="0" fontId="68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23" fillId="32" borderId="11" xfId="55" applyFont="1" applyFill="1" applyBorder="1" applyAlignment="1">
      <alignment horizontal="center" vertical="center"/>
      <protection/>
    </xf>
    <xf numFmtId="173" fontId="23" fillId="32" borderId="11" xfId="55" applyNumberFormat="1" applyFont="1" applyFill="1" applyBorder="1" applyAlignment="1">
      <alignment/>
      <protection/>
    </xf>
    <xf numFmtId="173" fontId="13" fillId="0" borderId="11" xfId="55" applyNumberFormat="1" applyFont="1" applyFill="1" applyBorder="1" applyAlignment="1">
      <alignment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/>
      <protection/>
    </xf>
    <xf numFmtId="173" fontId="23" fillId="0" borderId="11" xfId="55" applyNumberFormat="1" applyFont="1" applyFill="1" applyBorder="1" applyAlignment="1">
      <alignment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13" fillId="0" borderId="27" xfId="55" applyFont="1" applyFill="1" applyBorder="1">
      <alignment/>
      <protection/>
    </xf>
    <xf numFmtId="0" fontId="13" fillId="0" borderId="11" xfId="55" applyFont="1" applyFill="1" applyBorder="1" applyAlignment="1">
      <alignment wrapText="1"/>
      <protection/>
    </xf>
    <xf numFmtId="176" fontId="13" fillId="0" borderId="11" xfId="55" applyNumberFormat="1" applyFont="1" applyFill="1" applyBorder="1">
      <alignment/>
      <protection/>
    </xf>
    <xf numFmtId="0" fontId="69" fillId="0" borderId="24" xfId="0" applyFont="1" applyBorder="1" applyAlignment="1">
      <alignment horizontal="justify" vertical="center" wrapText="1"/>
    </xf>
    <xf numFmtId="173" fontId="69" fillId="0" borderId="11" xfId="55" applyNumberFormat="1" applyFont="1" applyFill="1" applyBorder="1">
      <alignment/>
      <protection/>
    </xf>
    <xf numFmtId="0" fontId="69" fillId="0" borderId="25" xfId="0" applyFont="1" applyBorder="1" applyAlignment="1">
      <alignment horizontal="center"/>
    </xf>
    <xf numFmtId="0" fontId="70" fillId="0" borderId="26" xfId="0" applyFont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24" fillId="32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Fill="1" applyAlignment="1">
      <alignment horizontal="right" wrapText="1"/>
      <protection/>
    </xf>
    <xf numFmtId="174" fontId="13" fillId="0" borderId="0" xfId="57" applyNumberFormat="1" applyFont="1" applyFill="1" applyAlignment="1">
      <alignment horizontal="right"/>
      <protection/>
    </xf>
    <xf numFmtId="0" fontId="11" fillId="0" borderId="10" xfId="57" applyFont="1" applyFill="1" applyBorder="1" applyAlignment="1">
      <alignment horizontal="center"/>
      <protection/>
    </xf>
    <xf numFmtId="174" fontId="11" fillId="0" borderId="10" xfId="57" applyNumberFormat="1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25" fillId="33" borderId="0" xfId="57" applyFont="1" applyFill="1">
      <alignment/>
      <protection/>
    </xf>
    <xf numFmtId="0" fontId="11" fillId="0" borderId="11" xfId="57" applyFont="1" applyFill="1" applyBorder="1" applyAlignment="1">
      <alignment horizontal="center" vertical="top" wrapText="1"/>
      <protection/>
    </xf>
    <xf numFmtId="174" fontId="13" fillId="0" borderId="0" xfId="57" applyNumberFormat="1" applyFont="1" applyFill="1">
      <alignment/>
      <protection/>
    </xf>
    <xf numFmtId="0" fontId="25" fillId="0" borderId="0" xfId="57" applyFont="1">
      <alignment/>
      <protection/>
    </xf>
    <xf numFmtId="0" fontId="11" fillId="0" borderId="10" xfId="57" applyFont="1" applyFill="1" applyBorder="1" applyAlignment="1">
      <alignment horizontal="center" vertical="top" wrapText="1"/>
      <protection/>
    </xf>
    <xf numFmtId="0" fontId="13" fillId="0" borderId="12" xfId="57" applyFont="1" applyFill="1" applyBorder="1" applyAlignment="1">
      <alignment horizontal="center" vertical="top" wrapText="1"/>
      <protection/>
    </xf>
    <xf numFmtId="0" fontId="13" fillId="0" borderId="11" xfId="57" applyFont="1" applyFill="1" applyBorder="1" applyAlignment="1">
      <alignment horizontal="left" vertical="center"/>
      <protection/>
    </xf>
    <xf numFmtId="49" fontId="13" fillId="32" borderId="17" xfId="0" applyNumberFormat="1" applyFont="1" applyFill="1" applyBorder="1" applyAlignment="1">
      <alignment horizontal="left" vertical="center" wrapText="1"/>
    </xf>
    <xf numFmtId="0" fontId="11" fillId="0" borderId="11" xfId="57" applyFont="1" applyFill="1" applyBorder="1" applyAlignment="1">
      <alignment horizontal="left" vertical="center"/>
      <protection/>
    </xf>
    <xf numFmtId="0" fontId="11" fillId="0" borderId="11" xfId="57" applyFont="1" applyFill="1" applyBorder="1" applyAlignment="1">
      <alignment horizontal="left" vertical="center" wrapText="1"/>
      <protection/>
    </xf>
    <xf numFmtId="0" fontId="13" fillId="0" borderId="11" xfId="57" applyFont="1" applyFill="1" applyBorder="1" applyAlignment="1">
      <alignment horizontal="left" vertical="center" wrapText="1"/>
      <protection/>
    </xf>
    <xf numFmtId="0" fontId="13" fillId="32" borderId="11" xfId="57" applyFont="1" applyFill="1" applyBorder="1" applyAlignment="1">
      <alignment horizontal="left" vertical="center" wrapText="1"/>
      <protection/>
    </xf>
    <xf numFmtId="0" fontId="13" fillId="0" borderId="17" xfId="57" applyFont="1" applyFill="1" applyBorder="1" applyAlignment="1">
      <alignment horizontal="left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13" fillId="0" borderId="12" xfId="57" applyFont="1" applyFill="1" applyBorder="1" applyAlignment="1">
      <alignment horizontal="left" vertical="center" wrapText="1"/>
      <protection/>
    </xf>
    <xf numFmtId="49" fontId="11" fillId="32" borderId="11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1" fillId="0" borderId="0" xfId="57" applyFont="1" applyFill="1" applyAlignment="1">
      <alignment horizontal="right"/>
      <protection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32" borderId="0" xfId="57" applyFont="1" applyFill="1">
      <alignment/>
      <protection/>
    </xf>
    <xf numFmtId="0" fontId="13" fillId="32" borderId="0" xfId="0" applyFont="1" applyFill="1" applyAlignment="1">
      <alignment horizontal="right"/>
    </xf>
    <xf numFmtId="0" fontId="13" fillId="0" borderId="0" xfId="55" applyFont="1" applyFill="1" applyAlignment="1">
      <alignment horizontal="right" vertical="center"/>
      <protection/>
    </xf>
    <xf numFmtId="2" fontId="25" fillId="0" borderId="0" xfId="57" applyNumberFormat="1" applyFont="1" applyFill="1" applyAlignment="1">
      <alignment horizontal="center"/>
      <protection/>
    </xf>
    <xf numFmtId="177" fontId="13" fillId="0" borderId="0" xfId="57" applyNumberFormat="1" applyFont="1">
      <alignment/>
      <protection/>
    </xf>
    <xf numFmtId="176" fontId="13" fillId="0" borderId="0" xfId="0" applyNumberFormat="1" applyFont="1" applyFill="1" applyBorder="1" applyAlignment="1">
      <alignment horizontal="right"/>
    </xf>
    <xf numFmtId="0" fontId="11" fillId="0" borderId="11" xfId="57" applyFont="1" applyFill="1" applyBorder="1" applyAlignment="1">
      <alignment horizontal="center" vertical="top" wrapText="1"/>
      <protection/>
    </xf>
    <xf numFmtId="0" fontId="11" fillId="0" borderId="17" xfId="57" applyFont="1" applyFill="1" applyBorder="1" applyAlignment="1">
      <alignment horizontal="center" wrapText="1"/>
      <protection/>
    </xf>
    <xf numFmtId="10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top" wrapText="1"/>
      <protection/>
    </xf>
    <xf numFmtId="0" fontId="13" fillId="0" borderId="29" xfId="57" applyFont="1" applyFill="1" applyBorder="1" applyAlignment="1">
      <alignment horizontal="center" wrapText="1"/>
      <protection/>
    </xf>
    <xf numFmtId="0" fontId="13" fillId="0" borderId="11" xfId="57" applyFont="1" applyFill="1" applyBorder="1" applyAlignment="1">
      <alignment horizontal="center" wrapText="1"/>
      <protection/>
    </xf>
    <xf numFmtId="178" fontId="11" fillId="0" borderId="11" xfId="67" applyNumberFormat="1" applyFont="1" applyFill="1" applyBorder="1" applyAlignment="1">
      <alignment/>
    </xf>
    <xf numFmtId="174" fontId="13" fillId="0" borderId="0" xfId="57" applyNumberFormat="1" applyFont="1" applyFill="1">
      <alignment/>
      <protection/>
    </xf>
    <xf numFmtId="175" fontId="11" fillId="0" borderId="0" xfId="57" applyNumberFormat="1" applyFont="1" applyFill="1">
      <alignment/>
      <protection/>
    </xf>
    <xf numFmtId="178" fontId="11" fillId="0" borderId="11" xfId="67" applyNumberFormat="1" applyFont="1" applyFill="1" applyBorder="1" applyAlignment="1">
      <alignment horizontal="right"/>
    </xf>
    <xf numFmtId="0" fontId="11" fillId="0" borderId="0" xfId="57" applyFont="1" applyFill="1">
      <alignment/>
      <protection/>
    </xf>
    <xf numFmtId="177" fontId="11" fillId="0" borderId="0" xfId="57" applyNumberFormat="1" applyFont="1" applyFill="1">
      <alignment/>
      <protection/>
    </xf>
    <xf numFmtId="174" fontId="11" fillId="0" borderId="0" xfId="57" applyNumberFormat="1" applyFont="1" applyFill="1" applyAlignment="1">
      <alignment shrinkToFit="1"/>
      <protection/>
    </xf>
    <xf numFmtId="178" fontId="23" fillId="0" borderId="11" xfId="57" applyNumberFormat="1" applyFont="1" applyFill="1" applyBorder="1" applyAlignment="1">
      <alignment horizontal="right"/>
      <protection/>
    </xf>
    <xf numFmtId="178" fontId="13" fillId="0" borderId="11" xfId="57" applyNumberFormat="1" applyFont="1" applyFill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13" fillId="0" borderId="0" xfId="57" applyFont="1" applyFill="1" applyBorder="1" applyAlignment="1">
      <alignment wrapText="1"/>
      <protection/>
    </xf>
    <xf numFmtId="178" fontId="13" fillId="0" borderId="0" xfId="57" applyNumberFormat="1" applyFont="1" applyFill="1" applyBorder="1" applyAlignment="1">
      <alignment horizontal="right"/>
      <protection/>
    </xf>
    <xf numFmtId="0" fontId="25" fillId="0" borderId="0" xfId="57" applyFont="1" applyFill="1">
      <alignment/>
      <protection/>
    </xf>
    <xf numFmtId="0" fontId="13" fillId="0" borderId="0" xfId="55" applyFont="1" applyFill="1" applyAlignment="1">
      <alignment vertical="center"/>
      <protection/>
    </xf>
    <xf numFmtId="0" fontId="11" fillId="0" borderId="11" xfId="57" applyFont="1" applyFill="1" applyBorder="1" applyAlignment="1">
      <alignment horizontal="left" vertical="center" wrapText="1"/>
      <protection/>
    </xf>
    <xf numFmtId="0" fontId="23" fillId="0" borderId="11" xfId="57" applyFont="1" applyFill="1" applyBorder="1" applyAlignment="1">
      <alignment horizontal="left" vertical="center" wrapText="1"/>
      <protection/>
    </xf>
    <xf numFmtId="0" fontId="13" fillId="0" borderId="11" xfId="57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left" vertical="center" wrapText="1"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0" xfId="55" applyFont="1" applyFill="1">
      <alignment/>
      <protection/>
    </xf>
    <xf numFmtId="176" fontId="13" fillId="0" borderId="0" xfId="55" applyNumberFormat="1" applyFont="1" applyFill="1" applyAlignment="1">
      <alignment horizontal="right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0" fontId="23" fillId="0" borderId="0" xfId="55" applyFont="1" applyFill="1">
      <alignment/>
      <protection/>
    </xf>
    <xf numFmtId="0" fontId="2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173" fontId="11" fillId="0" borderId="11" xfId="55" applyNumberFormat="1" applyFont="1" applyFill="1" applyBorder="1" applyAlignment="1">
      <alignment horizontal="center" vertical="center"/>
      <protection/>
    </xf>
    <xf numFmtId="173" fontId="13" fillId="0" borderId="11" xfId="55" applyNumberFormat="1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wrapText="1"/>
      <protection/>
    </xf>
    <xf numFmtId="0" fontId="13" fillId="0" borderId="11" xfId="55" applyFont="1" applyFill="1" applyBorder="1" applyAlignment="1">
      <alignment/>
      <protection/>
    </xf>
    <xf numFmtId="173" fontId="13" fillId="0" borderId="11" xfId="55" applyNumberFormat="1" applyFont="1" applyFill="1" applyBorder="1">
      <alignment/>
      <protection/>
    </xf>
    <xf numFmtId="0" fontId="23" fillId="0" borderId="11" xfId="55" applyFont="1" applyFill="1" applyBorder="1" applyAlignment="1">
      <alignment vertical="top" wrapText="1"/>
      <protection/>
    </xf>
    <xf numFmtId="0" fontId="13" fillId="0" borderId="0" xfId="55" applyFont="1" applyFill="1" applyAlignment="1">
      <alignment wrapText="1"/>
      <protection/>
    </xf>
    <xf numFmtId="0" fontId="23" fillId="0" borderId="11" xfId="55" applyFont="1" applyFill="1" applyBorder="1" applyAlignment="1">
      <alignment horizontal="left" wrapText="1"/>
      <protection/>
    </xf>
    <xf numFmtId="0" fontId="6" fillId="0" borderId="0" xfId="0" applyNumberFormat="1" applyFont="1" applyFill="1" applyAlignment="1">
      <alignment/>
    </xf>
    <xf numFmtId="0" fontId="6" fillId="32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0" fontId="6" fillId="32" borderId="0" xfId="0" applyFont="1" applyFill="1" applyAlignment="1">
      <alignment horizontal="right" wrapText="1"/>
    </xf>
    <xf numFmtId="1" fontId="17" fillId="32" borderId="0" xfId="56" applyNumberFormat="1" applyFont="1" applyFill="1" applyAlignment="1">
      <alignment horizontal="center" wrapText="1"/>
      <protection/>
    </xf>
    <xf numFmtId="174" fontId="6" fillId="32" borderId="10" xfId="0" applyNumberFormat="1" applyFont="1" applyFill="1" applyBorder="1" applyAlignment="1">
      <alignment horizontal="center" wrapText="1"/>
    </xf>
    <xf numFmtId="174" fontId="6" fillId="32" borderId="12" xfId="0" applyNumberFormat="1" applyFont="1" applyFill="1" applyBorder="1" applyAlignment="1">
      <alignment horizontal="center" wrapText="1"/>
    </xf>
    <xf numFmtId="0" fontId="18" fillId="32" borderId="0" xfId="0" applyFont="1" applyFill="1" applyAlignment="1">
      <alignment horizontal="left"/>
    </xf>
    <xf numFmtId="0" fontId="18" fillId="3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top" wrapText="1"/>
    </xf>
    <xf numFmtId="0" fontId="6" fillId="0" borderId="0" xfId="57" applyFont="1" applyFill="1" applyAlignment="1">
      <alignment horizontal="right"/>
      <protection/>
    </xf>
    <xf numFmtId="1" fontId="16" fillId="0" borderId="0" xfId="56" applyNumberFormat="1" applyFont="1" applyFill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wrapText="1"/>
    </xf>
    <xf numFmtId="174" fontId="6" fillId="0" borderId="12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right"/>
    </xf>
    <xf numFmtId="176" fontId="13" fillId="0" borderId="0" xfId="0" applyNumberFormat="1" applyFont="1" applyFill="1" applyAlignment="1">
      <alignment horizontal="center"/>
    </xf>
    <xf numFmtId="0" fontId="13" fillId="32" borderId="0" xfId="57" applyFont="1" applyFill="1" applyAlignment="1">
      <alignment horizontal="right" wrapText="1"/>
      <protection/>
    </xf>
    <xf numFmtId="0" fontId="11" fillId="0" borderId="0" xfId="57" applyFont="1" applyFill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13" fillId="0" borderId="0" xfId="57" applyFont="1" applyFill="1" applyAlignment="1">
      <alignment horizontal="right"/>
      <protection/>
    </xf>
    <xf numFmtId="49" fontId="13" fillId="0" borderId="0" xfId="0" applyNumberFormat="1" applyFont="1" applyFill="1" applyAlignment="1">
      <alignment horizontal="right" vertical="top" wrapText="1"/>
    </xf>
    <xf numFmtId="0" fontId="13" fillId="32" borderId="0" xfId="0" applyFont="1" applyFill="1" applyAlignment="1">
      <alignment horizontal="right" wrapText="1"/>
    </xf>
    <xf numFmtId="0" fontId="13" fillId="0" borderId="0" xfId="55" applyFont="1" applyFill="1" applyAlignment="1">
      <alignment horizontal="right" vertical="center"/>
      <protection/>
    </xf>
    <xf numFmtId="0" fontId="11" fillId="0" borderId="0" xfId="55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57" applyFont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6" fillId="0" borderId="16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49" fontId="13" fillId="32" borderId="0" xfId="0" applyNumberFormat="1" applyFont="1" applyFill="1" applyBorder="1" applyAlignment="1">
      <alignment horizontal="left" vertical="center" wrapText="1"/>
    </xf>
    <xf numFmtId="0" fontId="23" fillId="0" borderId="0" xfId="55" applyFont="1" applyFill="1" applyAlignment="1">
      <alignment horizontal="center"/>
      <protection/>
    </xf>
    <xf numFmtId="0" fontId="13" fillId="0" borderId="0" xfId="0" applyFont="1" applyFill="1" applyBorder="1" applyAlignment="1">
      <alignment horizontal="left" wrapText="1"/>
    </xf>
    <xf numFmtId="0" fontId="13" fillId="32" borderId="0" xfId="0" applyFont="1" applyFill="1" applyAlignment="1">
      <alignment horizontal="right" wrapText="1"/>
    </xf>
    <xf numFmtId="0" fontId="11" fillId="0" borderId="0" xfId="55" applyFont="1" applyFill="1" applyAlignment="1">
      <alignment horizontal="center" vertical="center" wrapText="1"/>
      <protection/>
    </xf>
    <xf numFmtId="173" fontId="13" fillId="32" borderId="10" xfId="0" applyNumberFormat="1" applyFont="1" applyFill="1" applyBorder="1" applyAlignment="1">
      <alignment horizontal="right" vertical="center"/>
    </xf>
    <xf numFmtId="173" fontId="13" fillId="32" borderId="19" xfId="0" applyNumberFormat="1" applyFont="1" applyFill="1" applyBorder="1" applyAlignment="1">
      <alignment horizontal="right" vertical="center"/>
    </xf>
    <xf numFmtId="173" fontId="13" fillId="32" borderId="12" xfId="0" applyNumberFormat="1" applyFont="1" applyFill="1" applyBorder="1" applyAlignment="1">
      <alignment horizontal="right" vertical="center"/>
    </xf>
    <xf numFmtId="0" fontId="13" fillId="0" borderId="0" xfId="55" applyFont="1" applyFill="1" applyAlignment="1">
      <alignment horizontal="left"/>
      <protection/>
    </xf>
    <xf numFmtId="0" fontId="13" fillId="0" borderId="0" xfId="0" applyFont="1" applyFill="1" applyAlignment="1">
      <alignment horizontal="right" wrapText="1"/>
    </xf>
    <xf numFmtId="0" fontId="13" fillId="32" borderId="0" xfId="0" applyFont="1" applyFill="1" applyAlignment="1">
      <alignment horizontal="right" vertical="top"/>
    </xf>
    <xf numFmtId="0" fontId="72" fillId="0" borderId="0" xfId="55" applyFont="1" applyFill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/>
      <protection/>
    </xf>
    <xf numFmtId="0" fontId="13" fillId="32" borderId="0" xfId="0" applyFont="1" applyFill="1" applyAlignment="1">
      <alignment horizontal="right" vertical="top" wrapText="1"/>
    </xf>
    <xf numFmtId="0" fontId="11" fillId="0" borderId="0" xfId="57" applyFont="1" applyFill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3" fillId="0" borderId="0" xfId="57" applyFont="1" applyFill="1" applyAlignment="1">
      <alignment horizontal="center" wrapText="1"/>
      <protection/>
    </xf>
    <xf numFmtId="0" fontId="13" fillId="32" borderId="0" xfId="0" applyFont="1" applyFill="1" applyAlignment="1">
      <alignment horizontal="left"/>
    </xf>
    <xf numFmtId="0" fontId="13" fillId="0" borderId="0" xfId="57" applyFont="1" applyFill="1" applyAlignment="1">
      <alignment horizontal="righ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Приложение № 2 к проекту бюджета" xfId="55"/>
    <cellStyle name="Обычный_расчеты к бю.джету1 2" xfId="56"/>
    <cellStyle name="Обычный_Функциональная структура расходов бюджета на 2005 го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2"/>
  <sheetViews>
    <sheetView view="pageBreakPreview" zoomScale="60" zoomScaleNormal="70" zoomScalePageLayoutView="0" workbookViewId="0" topLeftCell="A3">
      <selection activeCell="H171" sqref="H171"/>
    </sheetView>
  </sheetViews>
  <sheetFormatPr defaultColWidth="9.125" defaultRowHeight="12.75"/>
  <cols>
    <col min="1" max="1" width="6.875" style="56" customWidth="1"/>
    <col min="2" max="2" width="103.50390625" style="86" customWidth="1"/>
    <col min="3" max="3" width="25.125" style="87" customWidth="1"/>
    <col min="4" max="4" width="11.375" style="87" customWidth="1"/>
    <col min="5" max="5" width="17.50390625" style="16" customWidth="1"/>
    <col min="6" max="6" width="19.125" style="16" customWidth="1"/>
    <col min="7" max="8" width="16.125" style="58" customWidth="1"/>
    <col min="9" max="16384" width="9.125" style="16" customWidth="1"/>
  </cols>
  <sheetData>
    <row r="1" spans="2:12" ht="82.5" customHeight="1" hidden="1">
      <c r="B1" s="456"/>
      <c r="C1" s="456"/>
      <c r="D1" s="456"/>
      <c r="E1" s="456"/>
      <c r="F1" s="57"/>
      <c r="G1" s="57"/>
      <c r="H1" s="57"/>
      <c r="I1" s="57"/>
      <c r="J1" s="57"/>
      <c r="K1" s="57"/>
      <c r="L1" s="57"/>
    </row>
    <row r="2" spans="2:12" ht="15" customHeight="1" hidden="1">
      <c r="B2" s="170"/>
      <c r="C2" s="170"/>
      <c r="D2" s="170"/>
      <c r="E2" s="170"/>
      <c r="F2" s="57"/>
      <c r="G2" s="57"/>
      <c r="H2" s="57"/>
      <c r="I2" s="57"/>
      <c r="J2" s="57"/>
      <c r="K2" s="57"/>
      <c r="L2" s="57"/>
    </row>
    <row r="3" spans="2:12" ht="69" customHeight="1">
      <c r="B3" s="457" t="s">
        <v>573</v>
      </c>
      <c r="C3" s="457"/>
      <c r="D3" s="457"/>
      <c r="E3" s="457"/>
      <c r="F3" s="57"/>
      <c r="G3" s="57"/>
      <c r="H3" s="57"/>
      <c r="I3" s="57"/>
      <c r="J3" s="57"/>
      <c r="K3" s="57"/>
      <c r="L3" s="57"/>
    </row>
    <row r="4" spans="2:5" ht="63.75" customHeight="1">
      <c r="B4" s="457" t="s">
        <v>551</v>
      </c>
      <c r="C4" s="457"/>
      <c r="D4" s="457"/>
      <c r="E4" s="457"/>
    </row>
    <row r="5" spans="2:5" ht="33" customHeight="1">
      <c r="B5" s="458" t="s">
        <v>566</v>
      </c>
      <c r="C5" s="458"/>
      <c r="D5" s="458"/>
      <c r="E5" s="458"/>
    </row>
    <row r="6" spans="2:5" ht="3.75" customHeight="1">
      <c r="B6" s="59"/>
      <c r="C6" s="60"/>
      <c r="D6" s="60"/>
      <c r="E6" s="61"/>
    </row>
    <row r="7" spans="1:5" ht="92.25" customHeight="1">
      <c r="A7" s="459" t="s">
        <v>552</v>
      </c>
      <c r="B7" s="459"/>
      <c r="C7" s="459"/>
      <c r="D7" s="459"/>
      <c r="E7" s="459"/>
    </row>
    <row r="8" spans="1:4" ht="18" hidden="1">
      <c r="A8" s="62"/>
      <c r="B8" s="63"/>
      <c r="C8" s="64"/>
      <c r="D8" s="64"/>
    </row>
    <row r="9" spans="1:8" ht="18">
      <c r="A9" s="65"/>
      <c r="B9" s="66"/>
      <c r="C9" s="54"/>
      <c r="D9" s="65"/>
      <c r="E9" s="67" t="s">
        <v>48</v>
      </c>
      <c r="G9" s="16"/>
      <c r="H9" s="16"/>
    </row>
    <row r="10" spans="1:8" ht="18.75" customHeight="1">
      <c r="A10" s="68"/>
      <c r="B10" s="69"/>
      <c r="C10" s="70"/>
      <c r="D10" s="70"/>
      <c r="E10" s="460" t="s">
        <v>181</v>
      </c>
      <c r="F10" s="71"/>
      <c r="G10" s="16"/>
      <c r="H10" s="16"/>
    </row>
    <row r="11" spans="1:8" ht="18">
      <c r="A11" s="72" t="s">
        <v>42</v>
      </c>
      <c r="B11" s="73" t="s">
        <v>32</v>
      </c>
      <c r="C11" s="74" t="s">
        <v>14</v>
      </c>
      <c r="D11" s="74" t="s">
        <v>15</v>
      </c>
      <c r="E11" s="461"/>
      <c r="G11" s="16"/>
      <c r="H11" s="16"/>
    </row>
    <row r="12" spans="1:8" ht="18">
      <c r="A12" s="75">
        <v>1</v>
      </c>
      <c r="B12" s="76">
        <v>2</v>
      </c>
      <c r="C12" s="74" t="s">
        <v>27</v>
      </c>
      <c r="D12" s="77" t="s">
        <v>43</v>
      </c>
      <c r="E12" s="78">
        <v>5</v>
      </c>
      <c r="G12" s="16"/>
      <c r="H12" s="16"/>
    </row>
    <row r="13" spans="1:14" ht="18">
      <c r="A13" s="75"/>
      <c r="B13" s="151" t="s">
        <v>92</v>
      </c>
      <c r="C13" s="165"/>
      <c r="D13" s="167"/>
      <c r="E13" s="153">
        <f>E18+E19+E20+E24+E28+E33+E37+E38+E39+E41+E43+E60+E63+E68+E72+E96+E106+E109+E110+E111+E113+E115+E118+E127+E130+E139+E145+E154+E159+E164+E168+E116+E142</f>
        <v>10617.2</v>
      </c>
      <c r="G13" s="79"/>
      <c r="H13" s="79"/>
      <c r="I13" s="79"/>
      <c r="J13" s="80"/>
      <c r="K13" s="80"/>
      <c r="L13" s="80"/>
      <c r="M13" s="80"/>
      <c r="N13" s="80"/>
    </row>
    <row r="14" spans="1:251" ht="42" customHeight="1">
      <c r="A14" s="140">
        <v>1</v>
      </c>
      <c r="B14" s="141" t="s">
        <v>185</v>
      </c>
      <c r="C14" s="160" t="s">
        <v>98</v>
      </c>
      <c r="D14" s="161"/>
      <c r="E14" s="153">
        <f>'прил 6 (ведом) (2)'!H178</f>
        <v>1653.2000000000003</v>
      </c>
      <c r="F14" s="81"/>
      <c r="G14" s="79"/>
      <c r="H14" s="79"/>
      <c r="I14" s="79"/>
      <c r="J14" s="80"/>
      <c r="K14" s="80"/>
      <c r="L14" s="80"/>
      <c r="M14" s="80"/>
      <c r="N14" s="80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37.5" customHeight="1">
      <c r="A15" s="140"/>
      <c r="B15" s="18" t="s">
        <v>93</v>
      </c>
      <c r="C15" s="161" t="s">
        <v>99</v>
      </c>
      <c r="D15" s="161"/>
      <c r="E15" s="154">
        <f>E16+E32</f>
        <v>1128.2</v>
      </c>
      <c r="F15" s="82"/>
      <c r="G15" s="48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ht="27" customHeight="1">
      <c r="A16" s="140"/>
      <c r="B16" s="18" t="s">
        <v>100</v>
      </c>
      <c r="C16" s="162" t="s">
        <v>101</v>
      </c>
      <c r="D16" s="161"/>
      <c r="E16" s="154">
        <f>'прил 6 (ведом) (2)'!H180</f>
        <v>1118.2</v>
      </c>
      <c r="F16" s="53"/>
      <c r="G16" s="54"/>
      <c r="H16" s="55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ht="51.75" customHeight="1">
      <c r="A17" s="140"/>
      <c r="B17" s="104" t="s">
        <v>87</v>
      </c>
      <c r="C17" s="161" t="s">
        <v>102</v>
      </c>
      <c r="D17" s="161"/>
      <c r="E17" s="154">
        <f>'прил 6 (ведом) (2)'!H181</f>
        <v>451.7</v>
      </c>
      <c r="F17" s="82"/>
      <c r="G17" s="48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ht="59.25" customHeight="1">
      <c r="A18" s="140"/>
      <c r="B18" s="143" t="s">
        <v>64</v>
      </c>
      <c r="C18" s="161" t="s">
        <v>102</v>
      </c>
      <c r="D18" s="161" t="s">
        <v>65</v>
      </c>
      <c r="E18" s="154">
        <f>'прил 6 (ведом) (2)'!H182</f>
        <v>249.7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ht="45" customHeight="1">
      <c r="A19" s="140"/>
      <c r="B19" s="143" t="s">
        <v>180</v>
      </c>
      <c r="C19" s="161" t="s">
        <v>102</v>
      </c>
      <c r="D19" s="161" t="s">
        <v>66</v>
      </c>
      <c r="E19" s="154">
        <f>'прил 6 (ведом) (2)'!H183</f>
        <v>195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ht="30" customHeight="1">
      <c r="A20" s="140"/>
      <c r="B20" s="143" t="s">
        <v>70</v>
      </c>
      <c r="C20" s="161" t="s">
        <v>102</v>
      </c>
      <c r="D20" s="161" t="s">
        <v>67</v>
      </c>
      <c r="E20" s="154">
        <f>'прил 6 (ведом) (2)'!H184</f>
        <v>7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ht="30" customHeight="1" hidden="1">
      <c r="A21" s="140"/>
      <c r="B21" s="113" t="s">
        <v>270</v>
      </c>
      <c r="C21" s="107" t="s">
        <v>269</v>
      </c>
      <c r="D21" s="161"/>
      <c r="E21" s="154">
        <f>E22</f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ht="42" customHeight="1" hidden="1">
      <c r="A22" s="140"/>
      <c r="B22" s="112" t="s">
        <v>180</v>
      </c>
      <c r="C22" s="107" t="s">
        <v>269</v>
      </c>
      <c r="D22" s="161" t="s">
        <v>66</v>
      </c>
      <c r="E22" s="154">
        <f>'прил 6 (ведом) (2)'!H186</f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ht="27" customHeight="1">
      <c r="A23" s="140"/>
      <c r="B23" s="113" t="s">
        <v>541</v>
      </c>
      <c r="C23" s="161" t="s">
        <v>249</v>
      </c>
      <c r="D23" s="161"/>
      <c r="E23" s="154">
        <f>E24</f>
        <v>666.5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ht="59.25" customHeight="1">
      <c r="A24" s="140"/>
      <c r="B24" s="143" t="s">
        <v>64</v>
      </c>
      <c r="C24" s="161" t="s">
        <v>249</v>
      </c>
      <c r="D24" s="161" t="s">
        <v>65</v>
      </c>
      <c r="E24" s="154">
        <f>'прил 6 (ведом) (2)'!H188</f>
        <v>666.5</v>
      </c>
      <c r="F24" s="49" t="s">
        <v>554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ht="59.25" customHeight="1" hidden="1">
      <c r="A25" s="140"/>
      <c r="B25" s="174" t="s">
        <v>270</v>
      </c>
      <c r="C25" s="175" t="s">
        <v>269</v>
      </c>
      <c r="D25" s="161"/>
      <c r="E25" s="154"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ht="59.25" customHeight="1" hidden="1">
      <c r="A26" s="140"/>
      <c r="B26" s="176" t="s">
        <v>180</v>
      </c>
      <c r="C26" s="175" t="s">
        <v>269</v>
      </c>
      <c r="D26" s="161" t="s">
        <v>66</v>
      </c>
      <c r="E26" s="154"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ht="41.25" customHeight="1" hidden="1">
      <c r="A27" s="140"/>
      <c r="B27" s="113" t="s">
        <v>541</v>
      </c>
      <c r="C27" s="161" t="s">
        <v>249</v>
      </c>
      <c r="D27" s="161"/>
      <c r="E27" s="154">
        <f>E28</f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ht="59.25" customHeight="1" hidden="1">
      <c r="A28" s="140"/>
      <c r="B28" s="143" t="s">
        <v>64</v>
      </c>
      <c r="C28" s="161" t="s">
        <v>249</v>
      </c>
      <c r="D28" s="161" t="s">
        <v>65</v>
      </c>
      <c r="E28" s="154">
        <f>'прил 6 (ведом) (2)'!H190</f>
        <v>0</v>
      </c>
      <c r="F28" s="49" t="s">
        <v>555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ht="41.25" customHeight="1" hidden="1">
      <c r="A29" s="140"/>
      <c r="B29" s="143" t="s">
        <v>180</v>
      </c>
      <c r="C29" s="161" t="s">
        <v>102</v>
      </c>
      <c r="D29" s="161" t="s">
        <v>66</v>
      </c>
      <c r="E29" s="154"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ht="25.5" customHeight="1" hidden="1">
      <c r="A30" s="140"/>
      <c r="B30" s="143" t="s">
        <v>70</v>
      </c>
      <c r="C30" s="161" t="s">
        <v>103</v>
      </c>
      <c r="D30" s="161" t="s">
        <v>67</v>
      </c>
      <c r="E30" s="154"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ht="41.25" customHeight="1">
      <c r="A31" s="140"/>
      <c r="B31" s="143" t="s">
        <v>104</v>
      </c>
      <c r="C31" s="161" t="s">
        <v>105</v>
      </c>
      <c r="D31" s="161"/>
      <c r="E31" s="154">
        <f>E32</f>
        <v>10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 ht="36">
      <c r="A32" s="140"/>
      <c r="B32" s="18" t="s">
        <v>259</v>
      </c>
      <c r="C32" s="161" t="s">
        <v>106</v>
      </c>
      <c r="D32" s="161"/>
      <c r="E32" s="154">
        <f>E33</f>
        <v>10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</row>
    <row r="33" spans="1:251" ht="32.25" customHeight="1">
      <c r="A33" s="140"/>
      <c r="B33" s="115" t="s">
        <v>69</v>
      </c>
      <c r="C33" s="161" t="s">
        <v>106</v>
      </c>
      <c r="D33" s="161" t="s">
        <v>68</v>
      </c>
      <c r="E33" s="154">
        <f>'прил 6 (ведом) (2)'!H195</f>
        <v>10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</row>
    <row r="34" spans="1:251" ht="28.5" customHeight="1">
      <c r="A34" s="140"/>
      <c r="B34" s="143" t="s">
        <v>88</v>
      </c>
      <c r="C34" s="161" t="s">
        <v>107</v>
      </c>
      <c r="D34" s="161"/>
      <c r="E34" s="153">
        <v>525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</row>
    <row r="35" spans="1:251" ht="28.5" customHeight="1">
      <c r="A35" s="140"/>
      <c r="B35" s="143" t="s">
        <v>108</v>
      </c>
      <c r="C35" s="161" t="s">
        <v>109</v>
      </c>
      <c r="D35" s="161"/>
      <c r="E35" s="154">
        <v>525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</row>
    <row r="36" spans="1:251" ht="54" customHeight="1">
      <c r="A36" s="140"/>
      <c r="B36" s="104" t="s">
        <v>87</v>
      </c>
      <c r="C36" s="161" t="s">
        <v>110</v>
      </c>
      <c r="D36" s="161"/>
      <c r="E36" s="154">
        <v>243.9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</row>
    <row r="37" spans="1:251" ht="54">
      <c r="A37" s="140"/>
      <c r="B37" s="143" t="s">
        <v>64</v>
      </c>
      <c r="C37" s="161" t="s">
        <v>110</v>
      </c>
      <c r="D37" s="161" t="s">
        <v>65</v>
      </c>
      <c r="E37" s="154">
        <f>'прил 6 (ведом) (2)'!H199</f>
        <v>193.9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</row>
    <row r="38" spans="1:251" ht="39.75" customHeight="1">
      <c r="A38" s="140"/>
      <c r="B38" s="143" t="s">
        <v>180</v>
      </c>
      <c r="C38" s="161" t="s">
        <v>110</v>
      </c>
      <c r="D38" s="161" t="s">
        <v>66</v>
      </c>
      <c r="E38" s="154">
        <f>'прил 6 (ведом) (2)'!H200</f>
        <v>50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</row>
    <row r="39" spans="1:251" ht="26.25" customHeight="1" hidden="1">
      <c r="A39" s="140"/>
      <c r="B39" s="112" t="s">
        <v>70</v>
      </c>
      <c r="C39" s="161" t="s">
        <v>110</v>
      </c>
      <c r="D39" s="161" t="s">
        <v>67</v>
      </c>
      <c r="E39" s="154">
        <f>'прил 6 (ведом) (2)'!H201</f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</row>
    <row r="40" spans="1:251" ht="37.5" customHeight="1">
      <c r="A40" s="140"/>
      <c r="B40" s="113" t="s">
        <v>541</v>
      </c>
      <c r="C40" s="161" t="s">
        <v>250</v>
      </c>
      <c r="D40" s="161"/>
      <c r="E40" s="154">
        <f>E41</f>
        <v>281.1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</row>
    <row r="41" spans="1:251" ht="60" customHeight="1">
      <c r="A41" s="140"/>
      <c r="B41" s="143" t="s">
        <v>64</v>
      </c>
      <c r="C41" s="161" t="s">
        <v>250</v>
      </c>
      <c r="D41" s="161" t="s">
        <v>65</v>
      </c>
      <c r="E41" s="154">
        <f>'прил 6 (ведом) (2)'!H203</f>
        <v>281.1</v>
      </c>
      <c r="F41" s="49" t="s">
        <v>554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</row>
    <row r="42" spans="1:251" ht="30" customHeight="1" hidden="1">
      <c r="A42" s="140"/>
      <c r="B42" s="113" t="s">
        <v>541</v>
      </c>
      <c r="C42" s="161" t="s">
        <v>250</v>
      </c>
      <c r="D42" s="161"/>
      <c r="E42" s="154">
        <f>E43</f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</row>
    <row r="43" spans="1:251" ht="59.25" customHeight="1" hidden="1">
      <c r="A43" s="140"/>
      <c r="B43" s="143" t="s">
        <v>64</v>
      </c>
      <c r="C43" s="161" t="s">
        <v>250</v>
      </c>
      <c r="D43" s="161" t="s">
        <v>65</v>
      </c>
      <c r="E43" s="154">
        <f>'прил 6 (ведом) (2)'!H205</f>
        <v>0</v>
      </c>
      <c r="F43" s="49" t="s">
        <v>555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</row>
    <row r="44" spans="1:251" ht="33.75" customHeight="1" hidden="1">
      <c r="A44" s="140"/>
      <c r="B44" s="143" t="s">
        <v>70</v>
      </c>
      <c r="C44" s="161" t="s">
        <v>110</v>
      </c>
      <c r="D44" s="161" t="s">
        <v>67</v>
      </c>
      <c r="E44" s="154"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</row>
    <row r="45" spans="1:251" ht="38.25" customHeight="1" hidden="1">
      <c r="A45" s="144">
        <v>2</v>
      </c>
      <c r="B45" s="141" t="s">
        <v>186</v>
      </c>
      <c r="C45" s="163" t="s">
        <v>111</v>
      </c>
      <c r="D45" s="162"/>
      <c r="E45" s="153">
        <f>E46</f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ht="33" customHeight="1" hidden="1">
      <c r="A46" s="144"/>
      <c r="B46" s="143" t="s">
        <v>239</v>
      </c>
      <c r="C46" s="161" t="s">
        <v>112</v>
      </c>
      <c r="D46" s="162"/>
      <c r="E46" s="154">
        <f>E47</f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ht="43.5" customHeight="1" hidden="1">
      <c r="A47" s="144"/>
      <c r="B47" s="143" t="s">
        <v>113</v>
      </c>
      <c r="C47" s="161" t="s">
        <v>114</v>
      </c>
      <c r="D47" s="162"/>
      <c r="E47" s="154">
        <f>E48</f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ht="40.5" customHeight="1" hidden="1">
      <c r="A48" s="144"/>
      <c r="B48" s="143" t="s">
        <v>89</v>
      </c>
      <c r="C48" s="161" t="s">
        <v>115</v>
      </c>
      <c r="D48" s="162"/>
      <c r="E48" s="154">
        <f>E49+E50</f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ht="36" hidden="1">
      <c r="A49" s="144"/>
      <c r="B49" s="143" t="s">
        <v>180</v>
      </c>
      <c r="C49" s="161" t="s">
        <v>115</v>
      </c>
      <c r="D49" s="162" t="s">
        <v>66</v>
      </c>
      <c r="E49" s="154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ht="36" hidden="1">
      <c r="A50" s="144"/>
      <c r="B50" s="143" t="s">
        <v>180</v>
      </c>
      <c r="C50" s="161" t="s">
        <v>115</v>
      </c>
      <c r="D50" s="161" t="s">
        <v>66</v>
      </c>
      <c r="E50" s="154"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s="49" customFormat="1" ht="42.75" customHeight="1" hidden="1">
      <c r="A51" s="140">
        <v>3</v>
      </c>
      <c r="B51" s="141" t="s">
        <v>187</v>
      </c>
      <c r="C51" s="160" t="s">
        <v>116</v>
      </c>
      <c r="D51" s="161"/>
      <c r="E51" s="153">
        <f>E52</f>
        <v>0</v>
      </c>
      <c r="F51" s="8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</row>
    <row r="52" spans="1:251" s="49" customFormat="1" ht="18" hidden="1">
      <c r="A52" s="140"/>
      <c r="B52" s="143" t="s">
        <v>76</v>
      </c>
      <c r="C52" s="161" t="s">
        <v>117</v>
      </c>
      <c r="D52" s="161"/>
      <c r="E52" s="154">
        <f>E53</f>
        <v>0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</row>
    <row r="53" spans="1:251" s="49" customFormat="1" ht="59.25" customHeight="1" hidden="1">
      <c r="A53" s="140"/>
      <c r="B53" s="143" t="s">
        <v>119</v>
      </c>
      <c r="C53" s="161" t="s">
        <v>120</v>
      </c>
      <c r="D53" s="161"/>
      <c r="E53" s="154">
        <f>E54</f>
        <v>0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</row>
    <row r="54" spans="1:251" s="49" customFormat="1" ht="18" hidden="1">
      <c r="A54" s="140"/>
      <c r="B54" s="119" t="s">
        <v>86</v>
      </c>
      <c r="C54" s="161" t="s">
        <v>118</v>
      </c>
      <c r="D54" s="161"/>
      <c r="E54" s="154">
        <f>E55</f>
        <v>0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</row>
    <row r="55" spans="1:251" s="49" customFormat="1" ht="57.75" customHeight="1" hidden="1">
      <c r="A55" s="140"/>
      <c r="B55" s="143" t="s">
        <v>180</v>
      </c>
      <c r="C55" s="161" t="s">
        <v>118</v>
      </c>
      <c r="D55" s="161" t="s">
        <v>66</v>
      </c>
      <c r="E55" s="154">
        <v>0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</row>
    <row r="56" spans="1:251" ht="48" customHeight="1">
      <c r="A56" s="144">
        <v>2</v>
      </c>
      <c r="B56" s="145" t="s">
        <v>188</v>
      </c>
      <c r="C56" s="160" t="s">
        <v>121</v>
      </c>
      <c r="D56" s="161"/>
      <c r="E56" s="153">
        <f>E60+E63+E68+E72</f>
        <v>40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</row>
    <row r="57" spans="1:251" ht="45.75" customHeight="1">
      <c r="A57" s="144"/>
      <c r="B57" s="143" t="s">
        <v>79</v>
      </c>
      <c r="C57" s="161" t="s">
        <v>122</v>
      </c>
      <c r="D57" s="161"/>
      <c r="E57" s="153">
        <f>E60+E63</f>
        <v>17.4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</row>
    <row r="58" spans="1:251" ht="60.75" customHeight="1">
      <c r="A58" s="144"/>
      <c r="B58" s="143" t="s">
        <v>123</v>
      </c>
      <c r="C58" s="161" t="s">
        <v>228</v>
      </c>
      <c r="D58" s="161"/>
      <c r="E58" s="154">
        <f>E60</f>
        <v>2.4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</row>
    <row r="59" spans="1:251" ht="66.75" customHeight="1">
      <c r="A59" s="144"/>
      <c r="B59" s="143" t="s">
        <v>216</v>
      </c>
      <c r="C59" s="161" t="s">
        <v>214</v>
      </c>
      <c r="D59" s="161"/>
      <c r="E59" s="154">
        <f>E60</f>
        <v>2.4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</row>
    <row r="60" spans="1:251" ht="45.75" customHeight="1">
      <c r="A60" s="144"/>
      <c r="B60" s="143" t="s">
        <v>180</v>
      </c>
      <c r="C60" s="161" t="s">
        <v>214</v>
      </c>
      <c r="D60" s="161" t="s">
        <v>66</v>
      </c>
      <c r="E60" s="154">
        <f>'прил 6 (ведом) (2)'!H91</f>
        <v>2.4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</row>
    <row r="61" spans="1:251" ht="51.75" customHeight="1">
      <c r="A61" s="144"/>
      <c r="B61" s="143" t="s">
        <v>123</v>
      </c>
      <c r="C61" s="161" t="s">
        <v>124</v>
      </c>
      <c r="D61" s="161"/>
      <c r="E61" s="154">
        <f>E62</f>
        <v>15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</row>
    <row r="62" spans="1:8" ht="41.25" customHeight="1">
      <c r="A62" s="144"/>
      <c r="B62" s="143" t="s">
        <v>63</v>
      </c>
      <c r="C62" s="161" t="s">
        <v>125</v>
      </c>
      <c r="D62" s="161"/>
      <c r="E62" s="154">
        <f>E63</f>
        <v>15</v>
      </c>
      <c r="G62" s="16"/>
      <c r="H62" s="16"/>
    </row>
    <row r="63" spans="1:8" ht="37.5" customHeight="1">
      <c r="A63" s="144"/>
      <c r="B63" s="143" t="s">
        <v>180</v>
      </c>
      <c r="C63" s="161" t="s">
        <v>125</v>
      </c>
      <c r="D63" s="161" t="s">
        <v>66</v>
      </c>
      <c r="E63" s="154">
        <f>'прил 6 (ведом) (2)'!H95</f>
        <v>15</v>
      </c>
      <c r="G63" s="16"/>
      <c r="H63" s="16"/>
    </row>
    <row r="64" spans="1:8" ht="37.5" customHeight="1" hidden="1">
      <c r="A64" s="144"/>
      <c r="B64" s="143" t="s">
        <v>47</v>
      </c>
      <c r="C64" s="161" t="s">
        <v>121</v>
      </c>
      <c r="D64" s="161"/>
      <c r="E64" s="154">
        <v>9.7</v>
      </c>
      <c r="G64" s="16"/>
      <c r="H64" s="16"/>
    </row>
    <row r="65" spans="1:8" ht="27" customHeight="1">
      <c r="A65" s="144"/>
      <c r="B65" s="143" t="s">
        <v>80</v>
      </c>
      <c r="C65" s="161" t="s">
        <v>126</v>
      </c>
      <c r="D65" s="161"/>
      <c r="E65" s="153">
        <f>E66</f>
        <v>7.6</v>
      </c>
      <c r="G65" s="16"/>
      <c r="H65" s="16"/>
    </row>
    <row r="66" spans="1:8" ht="30" customHeight="1">
      <c r="A66" s="144"/>
      <c r="B66" s="143" t="s">
        <v>260</v>
      </c>
      <c r="C66" s="161" t="s">
        <v>127</v>
      </c>
      <c r="D66" s="161"/>
      <c r="E66" s="154">
        <f>E67</f>
        <v>7.6</v>
      </c>
      <c r="G66" s="16"/>
      <c r="H66" s="16"/>
    </row>
    <row r="67" spans="1:8" ht="80.25" customHeight="1">
      <c r="A67" s="144"/>
      <c r="B67" s="143" t="s">
        <v>261</v>
      </c>
      <c r="C67" s="161" t="s">
        <v>211</v>
      </c>
      <c r="D67" s="161"/>
      <c r="E67" s="154">
        <f>E68</f>
        <v>7.6</v>
      </c>
      <c r="G67" s="16"/>
      <c r="H67" s="16"/>
    </row>
    <row r="68" spans="1:8" ht="33" customHeight="1">
      <c r="A68" s="140"/>
      <c r="B68" s="143" t="s">
        <v>180</v>
      </c>
      <c r="C68" s="161" t="s">
        <v>211</v>
      </c>
      <c r="D68" s="161" t="s">
        <v>66</v>
      </c>
      <c r="E68" s="154">
        <f>'прил 6 (ведом) (2)'!H107</f>
        <v>7.6</v>
      </c>
      <c r="G68" s="16"/>
      <c r="H68" s="16"/>
    </row>
    <row r="69" spans="1:8" ht="30.75" customHeight="1">
      <c r="A69" s="144"/>
      <c r="B69" s="143" t="s">
        <v>57</v>
      </c>
      <c r="C69" s="161" t="s">
        <v>128</v>
      </c>
      <c r="D69" s="161"/>
      <c r="E69" s="153">
        <f>E70</f>
        <v>15</v>
      </c>
      <c r="G69" s="16"/>
      <c r="H69" s="16"/>
    </row>
    <row r="70" spans="1:8" ht="24" customHeight="1">
      <c r="A70" s="144"/>
      <c r="B70" s="143" t="s">
        <v>130</v>
      </c>
      <c r="C70" s="161" t="s">
        <v>129</v>
      </c>
      <c r="D70" s="161"/>
      <c r="E70" s="154">
        <f>E71</f>
        <v>15</v>
      </c>
      <c r="G70" s="16"/>
      <c r="H70" s="16"/>
    </row>
    <row r="71" spans="1:8" ht="28.5" customHeight="1">
      <c r="A71" s="144"/>
      <c r="B71" s="143" t="s">
        <v>58</v>
      </c>
      <c r="C71" s="161" t="s">
        <v>131</v>
      </c>
      <c r="D71" s="161"/>
      <c r="E71" s="154">
        <f>E72</f>
        <v>15</v>
      </c>
      <c r="G71" s="16"/>
      <c r="H71" s="16"/>
    </row>
    <row r="72" spans="1:8" ht="36.75" customHeight="1">
      <c r="A72" s="144"/>
      <c r="B72" s="143" t="s">
        <v>180</v>
      </c>
      <c r="C72" s="161" t="s">
        <v>131</v>
      </c>
      <c r="D72" s="161" t="s">
        <v>66</v>
      </c>
      <c r="E72" s="154">
        <f>'прил 6 (ведом) (2)'!H101</f>
        <v>15</v>
      </c>
      <c r="G72" s="16"/>
      <c r="H72" s="16"/>
    </row>
    <row r="73" spans="1:8" ht="60" customHeight="1" hidden="1">
      <c r="A73" s="144">
        <v>5</v>
      </c>
      <c r="B73" s="141" t="s">
        <v>189</v>
      </c>
      <c r="C73" s="160" t="s">
        <v>176</v>
      </c>
      <c r="D73" s="161"/>
      <c r="E73" s="153">
        <f>E74</f>
        <v>0</v>
      </c>
      <c r="G73" s="16"/>
      <c r="H73" s="16"/>
    </row>
    <row r="74" spans="1:8" ht="32.25" customHeight="1" hidden="1">
      <c r="A74" s="144"/>
      <c r="B74" s="143" t="s">
        <v>76</v>
      </c>
      <c r="C74" s="161" t="s">
        <v>132</v>
      </c>
      <c r="D74" s="161"/>
      <c r="E74" s="154">
        <f>E75</f>
        <v>0</v>
      </c>
      <c r="G74" s="16"/>
      <c r="H74" s="16"/>
    </row>
    <row r="75" spans="1:8" ht="60" customHeight="1" hidden="1">
      <c r="A75" s="144"/>
      <c r="B75" s="143" t="s">
        <v>133</v>
      </c>
      <c r="C75" s="161" t="s">
        <v>134</v>
      </c>
      <c r="D75" s="161"/>
      <c r="E75" s="154">
        <f>E76</f>
        <v>0</v>
      </c>
      <c r="G75" s="16"/>
      <c r="H75" s="16"/>
    </row>
    <row r="76" spans="1:8" ht="42.75" customHeight="1" hidden="1">
      <c r="A76" s="144"/>
      <c r="B76" s="143" t="s">
        <v>97</v>
      </c>
      <c r="C76" s="161" t="s">
        <v>135</v>
      </c>
      <c r="D76" s="161"/>
      <c r="E76" s="154">
        <f>E77</f>
        <v>0</v>
      </c>
      <c r="G76" s="16"/>
      <c r="H76" s="16"/>
    </row>
    <row r="77" spans="1:8" ht="48" customHeight="1" hidden="1">
      <c r="A77" s="144"/>
      <c r="B77" s="143" t="s">
        <v>180</v>
      </c>
      <c r="C77" s="161" t="s">
        <v>135</v>
      </c>
      <c r="D77" s="161" t="s">
        <v>66</v>
      </c>
      <c r="E77" s="154">
        <v>0</v>
      </c>
      <c r="G77" s="16"/>
      <c r="H77" s="16"/>
    </row>
    <row r="78" spans="1:251" s="49" customFormat="1" ht="39" customHeight="1" hidden="1">
      <c r="A78" s="144"/>
      <c r="B78" s="143" t="s">
        <v>51</v>
      </c>
      <c r="C78" s="161" t="s">
        <v>207</v>
      </c>
      <c r="D78" s="161"/>
      <c r="E78" s="153"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</row>
    <row r="79" spans="1:251" s="49" customFormat="1" ht="25.5" customHeight="1" hidden="1">
      <c r="A79" s="144"/>
      <c r="B79" s="143" t="s">
        <v>173</v>
      </c>
      <c r="C79" s="161" t="s">
        <v>203</v>
      </c>
      <c r="D79" s="161"/>
      <c r="E79" s="153">
        <f>E81+E91</f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</row>
    <row r="80" spans="1:251" s="49" customFormat="1" ht="21.75" customHeight="1" hidden="1">
      <c r="A80" s="144"/>
      <c r="B80" s="143" t="s">
        <v>54</v>
      </c>
      <c r="C80" s="161" t="s">
        <v>204</v>
      </c>
      <c r="D80" s="161"/>
      <c r="E80" s="154">
        <f>E81</f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</row>
    <row r="81" spans="1:251" s="49" customFormat="1" ht="36" hidden="1">
      <c r="A81" s="144"/>
      <c r="B81" s="143" t="s">
        <v>180</v>
      </c>
      <c r="C81" s="161" t="s">
        <v>204</v>
      </c>
      <c r="D81" s="161" t="s">
        <v>66</v>
      </c>
      <c r="E81" s="154"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</row>
    <row r="82" spans="1:251" s="49" customFormat="1" ht="24" customHeight="1" hidden="1">
      <c r="A82" s="144"/>
      <c r="B82" s="143" t="s">
        <v>172</v>
      </c>
      <c r="C82" s="161" t="s">
        <v>177</v>
      </c>
      <c r="D82" s="161"/>
      <c r="E82" s="154">
        <f>E83</f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</row>
    <row r="83" spans="1:251" s="49" customFormat="1" ht="38.25" customHeight="1" hidden="1">
      <c r="A83" s="144"/>
      <c r="B83" s="147" t="s">
        <v>253</v>
      </c>
      <c r="C83" s="160" t="s">
        <v>254</v>
      </c>
      <c r="D83" s="161"/>
      <c r="E83" s="154">
        <f>E87+E89+E91</f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</row>
    <row r="84" spans="1:251" s="49" customFormat="1" ht="43.5" customHeight="1" hidden="1">
      <c r="A84" s="144"/>
      <c r="B84" s="168" t="s">
        <v>239</v>
      </c>
      <c r="C84" s="161" t="s">
        <v>132</v>
      </c>
      <c r="D84" s="161"/>
      <c r="E84" s="154">
        <f>E87+E89+E91</f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</row>
    <row r="85" spans="1:251" s="49" customFormat="1" ht="54" customHeight="1" hidden="1">
      <c r="A85" s="144"/>
      <c r="B85" s="168" t="s">
        <v>255</v>
      </c>
      <c r="C85" s="161" t="s">
        <v>134</v>
      </c>
      <c r="D85" s="161"/>
      <c r="E85" s="154">
        <v>61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</row>
    <row r="86" spans="1:251" s="49" customFormat="1" ht="37.5" customHeight="1" hidden="1">
      <c r="A86" s="144"/>
      <c r="B86" s="113" t="s">
        <v>256</v>
      </c>
      <c r="C86" s="128" t="s">
        <v>257</v>
      </c>
      <c r="D86" s="161"/>
      <c r="E86" s="154">
        <f>E87</f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</row>
    <row r="87" spans="1:251" s="49" customFormat="1" ht="37.5" customHeight="1" hidden="1">
      <c r="A87" s="144"/>
      <c r="B87" s="168" t="s">
        <v>180</v>
      </c>
      <c r="C87" s="128" t="s">
        <v>257</v>
      </c>
      <c r="D87" s="161" t="s">
        <v>66</v>
      </c>
      <c r="E87" s="154">
        <f>'прил 6 (ведом) (2)'!H60</f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</row>
    <row r="88" spans="1:251" s="49" customFormat="1" ht="37.5" customHeight="1" hidden="1">
      <c r="A88" s="144"/>
      <c r="B88" s="168" t="s">
        <v>97</v>
      </c>
      <c r="C88" s="161" t="s">
        <v>135</v>
      </c>
      <c r="D88" s="161"/>
      <c r="E88" s="154"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</row>
    <row r="89" spans="1:251" s="49" customFormat="1" ht="37.5" customHeight="1" hidden="1">
      <c r="A89" s="144"/>
      <c r="B89" s="112" t="s">
        <v>180</v>
      </c>
      <c r="C89" s="128" t="s">
        <v>135</v>
      </c>
      <c r="D89" s="161" t="s">
        <v>66</v>
      </c>
      <c r="E89" s="154"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</row>
    <row r="90" spans="1:251" s="49" customFormat="1" ht="49.5" customHeight="1" hidden="1">
      <c r="A90" s="144"/>
      <c r="B90" s="173" t="s">
        <v>267</v>
      </c>
      <c r="C90" s="128" t="s">
        <v>268</v>
      </c>
      <c r="D90" s="161"/>
      <c r="E90" s="154">
        <f>E91</f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</row>
    <row r="91" spans="1:251" s="49" customFormat="1" ht="47.25" customHeight="1" hidden="1">
      <c r="A91" s="144"/>
      <c r="B91" s="168" t="s">
        <v>180</v>
      </c>
      <c r="C91" s="128" t="s">
        <v>268</v>
      </c>
      <c r="D91" s="161" t="s">
        <v>66</v>
      </c>
      <c r="E91" s="154">
        <f>'прил 6 (ведом) (2)'!H62</f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</row>
    <row r="92" spans="1:251" s="49" customFormat="1" ht="34.5">
      <c r="A92" s="144">
        <v>3</v>
      </c>
      <c r="B92" s="146" t="s">
        <v>191</v>
      </c>
      <c r="C92" s="160" t="s">
        <v>141</v>
      </c>
      <c r="D92" s="161"/>
      <c r="E92" s="153">
        <f>E93</f>
        <v>4051.1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</row>
    <row r="93" spans="1:251" s="49" customFormat="1" ht="24" customHeight="1">
      <c r="A93" s="144"/>
      <c r="B93" s="18" t="s">
        <v>239</v>
      </c>
      <c r="C93" s="161" t="s">
        <v>142</v>
      </c>
      <c r="D93" s="161"/>
      <c r="E93" s="154">
        <f>E94</f>
        <v>4051.1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</row>
    <row r="94" spans="1:251" s="49" customFormat="1" ht="36">
      <c r="A94" s="144"/>
      <c r="B94" s="18" t="s">
        <v>143</v>
      </c>
      <c r="C94" s="161" t="s">
        <v>144</v>
      </c>
      <c r="D94" s="161"/>
      <c r="E94" s="154">
        <f>E95</f>
        <v>4051.1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</row>
    <row r="95" spans="1:251" s="49" customFormat="1" ht="36">
      <c r="A95" s="144"/>
      <c r="B95" s="18" t="s">
        <v>81</v>
      </c>
      <c r="C95" s="161" t="s">
        <v>145</v>
      </c>
      <c r="D95" s="161"/>
      <c r="E95" s="154">
        <f>E96</f>
        <v>4051.1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</row>
    <row r="96" spans="1:251" s="49" customFormat="1" ht="36">
      <c r="A96" s="144"/>
      <c r="B96" s="143" t="s">
        <v>180</v>
      </c>
      <c r="C96" s="161" t="s">
        <v>145</v>
      </c>
      <c r="D96" s="161" t="s">
        <v>66</v>
      </c>
      <c r="E96" s="154">
        <f>'прил 6 (ведом) (2)'!H114</f>
        <v>4051.1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</row>
    <row r="97" spans="1:251" s="81" customFormat="1" ht="46.5" customHeight="1" hidden="1">
      <c r="A97" s="144">
        <v>8</v>
      </c>
      <c r="B97" s="141" t="s">
        <v>192</v>
      </c>
      <c r="C97" s="160" t="s">
        <v>146</v>
      </c>
      <c r="D97" s="161"/>
      <c r="E97" s="153">
        <f>E98</f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</row>
    <row r="98" spans="1:251" s="81" customFormat="1" ht="26.25" customHeight="1" hidden="1">
      <c r="A98" s="144"/>
      <c r="B98" s="143" t="s">
        <v>76</v>
      </c>
      <c r="C98" s="161" t="s">
        <v>147</v>
      </c>
      <c r="D98" s="161"/>
      <c r="E98" s="154">
        <f>E99</f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</row>
    <row r="99" spans="1:251" s="81" customFormat="1" ht="26.25" customHeight="1" hidden="1">
      <c r="A99" s="144"/>
      <c r="B99" s="143" t="s">
        <v>148</v>
      </c>
      <c r="C99" s="161" t="s">
        <v>149</v>
      </c>
      <c r="D99" s="161"/>
      <c r="E99" s="154">
        <f>E100</f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</row>
    <row r="100" spans="1:251" s="81" customFormat="1" ht="27" customHeight="1" hidden="1">
      <c r="A100" s="144"/>
      <c r="B100" s="143" t="s">
        <v>82</v>
      </c>
      <c r="C100" s="161" t="s">
        <v>150</v>
      </c>
      <c r="D100" s="161"/>
      <c r="E100" s="154">
        <f>E101</f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</row>
    <row r="101" spans="1:251" s="81" customFormat="1" ht="39.75" customHeight="1" hidden="1">
      <c r="A101" s="144"/>
      <c r="B101" s="143" t="s">
        <v>180</v>
      </c>
      <c r="C101" s="161" t="s">
        <v>150</v>
      </c>
      <c r="D101" s="161" t="s">
        <v>66</v>
      </c>
      <c r="E101" s="154"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</row>
    <row r="102" spans="1:8" ht="39.75" customHeight="1">
      <c r="A102" s="144">
        <v>4</v>
      </c>
      <c r="B102" s="147" t="s">
        <v>193</v>
      </c>
      <c r="C102" s="160" t="s">
        <v>152</v>
      </c>
      <c r="D102" s="161"/>
      <c r="E102" s="153">
        <v>3494.2</v>
      </c>
      <c r="G102" s="16"/>
      <c r="H102" s="16"/>
    </row>
    <row r="103" spans="1:8" ht="23.25" customHeight="1">
      <c r="A103" s="144"/>
      <c r="B103" s="104" t="s">
        <v>239</v>
      </c>
      <c r="C103" s="161" t="s">
        <v>151</v>
      </c>
      <c r="D103" s="161"/>
      <c r="E103" s="154">
        <v>3494.2</v>
      </c>
      <c r="G103" s="16"/>
      <c r="H103" s="16"/>
    </row>
    <row r="104" spans="1:8" ht="36" customHeight="1">
      <c r="A104" s="144"/>
      <c r="B104" s="18" t="s">
        <v>153</v>
      </c>
      <c r="C104" s="161" t="s">
        <v>154</v>
      </c>
      <c r="D104" s="161"/>
      <c r="E104" s="154">
        <f>E105</f>
        <v>579.8</v>
      </c>
      <c r="G104" s="16"/>
      <c r="H104" s="16"/>
    </row>
    <row r="105" spans="1:8" ht="27" customHeight="1">
      <c r="A105" s="144"/>
      <c r="B105" s="18" t="s">
        <v>56</v>
      </c>
      <c r="C105" s="161" t="s">
        <v>155</v>
      </c>
      <c r="D105" s="161"/>
      <c r="E105" s="154">
        <f>E106</f>
        <v>579.8</v>
      </c>
      <c r="G105" s="16"/>
      <c r="H105" s="16"/>
    </row>
    <row r="106" spans="1:8" ht="54">
      <c r="A106" s="144"/>
      <c r="B106" s="18" t="s">
        <v>64</v>
      </c>
      <c r="C106" s="161" t="s">
        <v>155</v>
      </c>
      <c r="D106" s="161" t="s">
        <v>65</v>
      </c>
      <c r="E106" s="154">
        <f>'прил 6 (ведом) (2)'!H26</f>
        <v>579.8</v>
      </c>
      <c r="G106" s="16"/>
      <c r="H106" s="16"/>
    </row>
    <row r="107" spans="1:8" ht="18">
      <c r="A107" s="144"/>
      <c r="B107" s="104" t="s">
        <v>156</v>
      </c>
      <c r="C107" s="161" t="s">
        <v>157</v>
      </c>
      <c r="D107" s="161"/>
      <c r="E107" s="154">
        <v>2883.1</v>
      </c>
      <c r="G107" s="16"/>
      <c r="H107" s="16"/>
    </row>
    <row r="108" spans="1:8" ht="29.25" customHeight="1">
      <c r="A108" s="144"/>
      <c r="B108" s="18" t="s">
        <v>56</v>
      </c>
      <c r="C108" s="161" t="s">
        <v>158</v>
      </c>
      <c r="D108" s="161"/>
      <c r="E108" s="154">
        <v>2883.1</v>
      </c>
      <c r="G108" s="16"/>
      <c r="H108" s="16"/>
    </row>
    <row r="109" spans="1:8" ht="54">
      <c r="A109" s="144"/>
      <c r="B109" s="18" t="s">
        <v>64</v>
      </c>
      <c r="C109" s="161" t="s">
        <v>158</v>
      </c>
      <c r="D109" s="161" t="s">
        <v>65</v>
      </c>
      <c r="E109" s="154">
        <f>'прил 6 (ведом) (2)'!H32</f>
        <v>2338.1</v>
      </c>
      <c r="G109" s="16"/>
      <c r="H109" s="16"/>
    </row>
    <row r="110" spans="1:8" ht="45" customHeight="1">
      <c r="A110" s="144"/>
      <c r="B110" s="143" t="s">
        <v>180</v>
      </c>
      <c r="C110" s="161" t="s">
        <v>158</v>
      </c>
      <c r="D110" s="161" t="s">
        <v>66</v>
      </c>
      <c r="E110" s="154">
        <f>'прил 6 (ведом) (2)'!H33</f>
        <v>87.1</v>
      </c>
      <c r="G110" s="16"/>
      <c r="H110" s="16"/>
    </row>
    <row r="111" spans="1:8" ht="18">
      <c r="A111" s="144"/>
      <c r="B111" s="143" t="s">
        <v>70</v>
      </c>
      <c r="C111" s="161" t="s">
        <v>158</v>
      </c>
      <c r="D111" s="161" t="s">
        <v>67</v>
      </c>
      <c r="E111" s="154">
        <f>'прил 6 (ведом) (2)'!H34</f>
        <v>90</v>
      </c>
      <c r="G111" s="16"/>
      <c r="H111" s="16"/>
    </row>
    <row r="112" spans="1:8" ht="45.75" customHeight="1">
      <c r="A112" s="144"/>
      <c r="B112" s="119" t="s">
        <v>77</v>
      </c>
      <c r="C112" s="161" t="s">
        <v>162</v>
      </c>
      <c r="D112" s="161"/>
      <c r="E112" s="154">
        <f>E113</f>
        <v>283.7</v>
      </c>
      <c r="G112" s="16"/>
      <c r="H112" s="16"/>
    </row>
    <row r="113" spans="1:8" ht="40.5" customHeight="1">
      <c r="A113" s="144"/>
      <c r="B113" s="143" t="s">
        <v>180</v>
      </c>
      <c r="C113" s="161" t="s">
        <v>162</v>
      </c>
      <c r="D113" s="161" t="s">
        <v>66</v>
      </c>
      <c r="E113" s="154">
        <f>'прил 6 (ведом) (2)'!H67</f>
        <v>283.7</v>
      </c>
      <c r="G113" s="16"/>
      <c r="H113" s="16"/>
    </row>
    <row r="114" spans="1:8" ht="36">
      <c r="A114" s="144"/>
      <c r="B114" s="104" t="s">
        <v>30</v>
      </c>
      <c r="C114" s="161" t="s">
        <v>163</v>
      </c>
      <c r="D114" s="161"/>
      <c r="E114" s="154">
        <f>E115+E116</f>
        <v>80.4</v>
      </c>
      <c r="G114" s="16"/>
      <c r="H114" s="16"/>
    </row>
    <row r="115" spans="1:8" ht="54">
      <c r="A115" s="144"/>
      <c r="B115" s="18" t="s">
        <v>64</v>
      </c>
      <c r="C115" s="161" t="s">
        <v>163</v>
      </c>
      <c r="D115" s="161" t="s">
        <v>65</v>
      </c>
      <c r="E115" s="154">
        <f>'прил 6 (ведом) (2)'!H83</f>
        <v>75.4</v>
      </c>
      <c r="G115" s="16"/>
      <c r="H115" s="16"/>
    </row>
    <row r="116" spans="1:8" ht="39" customHeight="1">
      <c r="A116" s="144"/>
      <c r="B116" s="143" t="s">
        <v>180</v>
      </c>
      <c r="C116" s="161" t="s">
        <v>163</v>
      </c>
      <c r="D116" s="161" t="s">
        <v>66</v>
      </c>
      <c r="E116" s="154">
        <f>'прил 6 (ведом) (2)'!H84</f>
        <v>5</v>
      </c>
      <c r="G116" s="16"/>
      <c r="H116" s="16"/>
    </row>
    <row r="117" spans="1:8" ht="36">
      <c r="A117" s="144"/>
      <c r="B117" s="143" t="s">
        <v>94</v>
      </c>
      <c r="C117" s="161" t="s">
        <v>159</v>
      </c>
      <c r="D117" s="161"/>
      <c r="E117" s="154">
        <f>E118</f>
        <v>3.8</v>
      </c>
      <c r="G117" s="16"/>
      <c r="H117" s="16"/>
    </row>
    <row r="118" spans="1:8" ht="36">
      <c r="A118" s="144"/>
      <c r="B118" s="143" t="s">
        <v>180</v>
      </c>
      <c r="C118" s="161" t="s">
        <v>159</v>
      </c>
      <c r="D118" s="161" t="s">
        <v>66</v>
      </c>
      <c r="E118" s="154">
        <f>'прил 6 (ведом) (2)'!H36</f>
        <v>3.8</v>
      </c>
      <c r="G118" s="16"/>
      <c r="H118" s="16"/>
    </row>
    <row r="119" spans="1:8" ht="33" customHeight="1" hidden="1">
      <c r="A119" s="144"/>
      <c r="B119" s="143" t="s">
        <v>240</v>
      </c>
      <c r="C119" s="164" t="s">
        <v>252</v>
      </c>
      <c r="D119" s="161"/>
      <c r="E119" s="154">
        <f>E121</f>
        <v>0</v>
      </c>
      <c r="G119" s="16"/>
      <c r="H119" s="16"/>
    </row>
    <row r="120" spans="1:8" ht="25.5" customHeight="1" hidden="1">
      <c r="A120" s="144"/>
      <c r="B120" s="143" t="s">
        <v>241</v>
      </c>
      <c r="C120" s="164" t="s">
        <v>251</v>
      </c>
      <c r="D120" s="161"/>
      <c r="E120" s="154">
        <f>E121</f>
        <v>0</v>
      </c>
      <c r="G120" s="16"/>
      <c r="H120" s="16"/>
    </row>
    <row r="121" spans="1:8" ht="39" customHeight="1" hidden="1">
      <c r="A121" s="144"/>
      <c r="B121" s="143" t="s">
        <v>70</v>
      </c>
      <c r="C121" s="164" t="s">
        <v>251</v>
      </c>
      <c r="D121" s="161" t="s">
        <v>67</v>
      </c>
      <c r="E121" s="154">
        <f>'прил 6 (ведом) (2)'!H48</f>
        <v>0</v>
      </c>
      <c r="G121" s="16"/>
      <c r="H121" s="16"/>
    </row>
    <row r="122" spans="1:8" ht="40.5" customHeight="1" hidden="1">
      <c r="A122" s="144"/>
      <c r="B122" s="168" t="s">
        <v>236</v>
      </c>
      <c r="C122" s="164" t="s">
        <v>229</v>
      </c>
      <c r="D122" s="161"/>
      <c r="E122" s="154">
        <f>E124</f>
        <v>0</v>
      </c>
      <c r="G122" s="16"/>
      <c r="H122" s="16"/>
    </row>
    <row r="123" spans="1:8" ht="40.5" customHeight="1" hidden="1">
      <c r="A123" s="144"/>
      <c r="B123" s="168" t="s">
        <v>230</v>
      </c>
      <c r="C123" s="164" t="s">
        <v>231</v>
      </c>
      <c r="D123" s="161"/>
      <c r="E123" s="154">
        <v>0</v>
      </c>
      <c r="G123" s="16"/>
      <c r="H123" s="16"/>
    </row>
    <row r="124" spans="1:8" ht="40.5" customHeight="1" hidden="1">
      <c r="A124" s="144"/>
      <c r="B124" s="168" t="s">
        <v>180</v>
      </c>
      <c r="C124" s="164" t="s">
        <v>231</v>
      </c>
      <c r="D124" s="161" t="s">
        <v>66</v>
      </c>
      <c r="E124" s="154">
        <f>'прил 6 (ведом) (2)'!H76</f>
        <v>0</v>
      </c>
      <c r="G124" s="16"/>
      <c r="H124" s="16"/>
    </row>
    <row r="125" spans="1:8" ht="18">
      <c r="A125" s="144"/>
      <c r="B125" s="143" t="s">
        <v>244</v>
      </c>
      <c r="C125" s="161" t="s">
        <v>212</v>
      </c>
      <c r="D125" s="161"/>
      <c r="E125" s="154">
        <f>E127</f>
        <v>24.6</v>
      </c>
      <c r="G125" s="16"/>
      <c r="H125" s="16"/>
    </row>
    <row r="126" spans="1:8" ht="59.25" customHeight="1">
      <c r="A126" s="144"/>
      <c r="B126" s="143" t="s">
        <v>553</v>
      </c>
      <c r="C126" s="161" t="s">
        <v>213</v>
      </c>
      <c r="D126" s="161"/>
      <c r="E126" s="154">
        <f>E127</f>
        <v>24.6</v>
      </c>
      <c r="G126" s="16"/>
      <c r="H126" s="16"/>
    </row>
    <row r="127" spans="1:8" ht="49.5" customHeight="1">
      <c r="A127" s="144"/>
      <c r="B127" s="143" t="s">
        <v>180</v>
      </c>
      <c r="C127" s="161" t="s">
        <v>213</v>
      </c>
      <c r="D127" s="161" t="s">
        <v>66</v>
      </c>
      <c r="E127" s="154">
        <f>'прил 6 (ведом) (2)'!H126</f>
        <v>24.6</v>
      </c>
      <c r="G127" s="16"/>
      <c r="H127" s="16"/>
    </row>
    <row r="128" spans="1:8" ht="49.5" customHeight="1">
      <c r="A128" s="144"/>
      <c r="B128" s="112" t="s">
        <v>104</v>
      </c>
      <c r="C128" s="128" t="s">
        <v>262</v>
      </c>
      <c r="D128" s="161"/>
      <c r="E128" s="154">
        <f>E130</f>
        <v>6.7</v>
      </c>
      <c r="G128" s="16"/>
      <c r="H128" s="16"/>
    </row>
    <row r="129" spans="1:8" ht="49.5" customHeight="1">
      <c r="A129" s="144"/>
      <c r="B129" s="112" t="s">
        <v>258</v>
      </c>
      <c r="C129" s="128" t="s">
        <v>263</v>
      </c>
      <c r="D129" s="161"/>
      <c r="E129" s="154">
        <f>E130</f>
        <v>6.7</v>
      </c>
      <c r="G129" s="16"/>
      <c r="H129" s="16"/>
    </row>
    <row r="130" spans="1:8" ht="49.5" customHeight="1">
      <c r="A130" s="144"/>
      <c r="B130" s="121" t="s">
        <v>69</v>
      </c>
      <c r="C130" s="128" t="s">
        <v>263</v>
      </c>
      <c r="D130" s="161" t="s">
        <v>68</v>
      </c>
      <c r="E130" s="154">
        <f>'прил 6 (ведом) (2)'!H42</f>
        <v>6.7</v>
      </c>
      <c r="G130" s="16"/>
      <c r="H130" s="16"/>
    </row>
    <row r="131" spans="1:8" ht="34.5" customHeight="1">
      <c r="A131" s="144">
        <v>5</v>
      </c>
      <c r="B131" s="146" t="s">
        <v>197</v>
      </c>
      <c r="C131" s="160" t="s">
        <v>199</v>
      </c>
      <c r="D131" s="161"/>
      <c r="E131" s="153">
        <f>'прил 6 (ведом) (2)'!H127</f>
        <v>903.3</v>
      </c>
      <c r="G131" s="16"/>
      <c r="H131" s="16"/>
    </row>
    <row r="132" spans="1:8" ht="34.5" customHeight="1" hidden="1">
      <c r="A132" s="144"/>
      <c r="B132" s="138" t="s">
        <v>272</v>
      </c>
      <c r="C132" s="107" t="s">
        <v>273</v>
      </c>
      <c r="D132" s="161"/>
      <c r="E132" s="153">
        <f>E135</f>
        <v>0</v>
      </c>
      <c r="G132" s="16"/>
      <c r="H132" s="16"/>
    </row>
    <row r="133" spans="1:8" ht="34.5" customHeight="1" hidden="1">
      <c r="A133" s="144"/>
      <c r="B133" s="138" t="s">
        <v>175</v>
      </c>
      <c r="C133" s="107" t="s">
        <v>274</v>
      </c>
      <c r="D133" s="161"/>
      <c r="E133" s="154">
        <f>E135</f>
        <v>0</v>
      </c>
      <c r="G133" s="16"/>
      <c r="H133" s="16"/>
    </row>
    <row r="134" spans="1:8" ht="34.5" customHeight="1" hidden="1">
      <c r="A134" s="144"/>
      <c r="B134" s="138" t="s">
        <v>83</v>
      </c>
      <c r="C134" s="107" t="s">
        <v>275</v>
      </c>
      <c r="D134" s="161"/>
      <c r="E134" s="154">
        <f>E135</f>
        <v>0</v>
      </c>
      <c r="G134" s="16"/>
      <c r="H134" s="16"/>
    </row>
    <row r="135" spans="1:8" ht="34.5" customHeight="1" hidden="1">
      <c r="A135" s="144"/>
      <c r="B135" s="112" t="s">
        <v>180</v>
      </c>
      <c r="C135" s="107" t="s">
        <v>275</v>
      </c>
      <c r="D135" s="161" t="s">
        <v>66</v>
      </c>
      <c r="E135" s="154">
        <f>'прил 6 (ведом) (2)'!H138</f>
        <v>0</v>
      </c>
      <c r="G135" s="16"/>
      <c r="H135" s="16"/>
    </row>
    <row r="136" spans="1:8" ht="37.5" customHeight="1">
      <c r="A136" s="144"/>
      <c r="B136" s="143" t="s">
        <v>51</v>
      </c>
      <c r="C136" s="161" t="s">
        <v>207</v>
      </c>
      <c r="D136" s="161"/>
      <c r="E136" s="153">
        <v>898.5</v>
      </c>
      <c r="G136" s="16"/>
      <c r="H136" s="16"/>
    </row>
    <row r="137" spans="1:8" ht="42.75" customHeight="1">
      <c r="A137" s="144"/>
      <c r="B137" s="143" t="s">
        <v>173</v>
      </c>
      <c r="C137" s="161" t="s">
        <v>203</v>
      </c>
      <c r="D137" s="161"/>
      <c r="E137" s="154">
        <f>E139</f>
        <v>147</v>
      </c>
      <c r="G137" s="16"/>
      <c r="H137" s="16"/>
    </row>
    <row r="138" spans="1:8" ht="39.75" customHeight="1">
      <c r="A138" s="144"/>
      <c r="B138" s="143" t="s">
        <v>54</v>
      </c>
      <c r="C138" s="161" t="s">
        <v>204</v>
      </c>
      <c r="D138" s="161"/>
      <c r="E138" s="154">
        <f>E139</f>
        <v>147</v>
      </c>
      <c r="G138" s="16"/>
      <c r="H138" s="16"/>
    </row>
    <row r="139" spans="1:8" ht="37.5" customHeight="1">
      <c r="A139" s="144"/>
      <c r="B139" s="143" t="s">
        <v>180</v>
      </c>
      <c r="C139" s="161" t="s">
        <v>204</v>
      </c>
      <c r="D139" s="161" t="s">
        <v>66</v>
      </c>
      <c r="E139" s="154">
        <f>'прил 6 (ведом) (2)'!H147</f>
        <v>147</v>
      </c>
      <c r="G139" s="16"/>
      <c r="H139" s="16"/>
    </row>
    <row r="140" spans="1:8" ht="37.5" customHeight="1">
      <c r="A140" s="144"/>
      <c r="B140" s="112" t="s">
        <v>172</v>
      </c>
      <c r="C140" s="107" t="s">
        <v>497</v>
      </c>
      <c r="D140" s="161"/>
      <c r="E140" s="154">
        <v>20</v>
      </c>
      <c r="G140" s="16"/>
      <c r="H140" s="16"/>
    </row>
    <row r="141" spans="1:8" ht="37.5" customHeight="1">
      <c r="A141" s="144"/>
      <c r="B141" s="112" t="s">
        <v>55</v>
      </c>
      <c r="C141" s="107" t="s">
        <v>498</v>
      </c>
      <c r="D141" s="161"/>
      <c r="E141" s="154">
        <v>20</v>
      </c>
      <c r="G141" s="16"/>
      <c r="H141" s="16"/>
    </row>
    <row r="142" spans="1:8" ht="37.5" customHeight="1">
      <c r="A142" s="144"/>
      <c r="B142" s="112" t="s">
        <v>180</v>
      </c>
      <c r="C142" s="107" t="s">
        <v>498</v>
      </c>
      <c r="D142" s="161" t="s">
        <v>66</v>
      </c>
      <c r="E142" s="154">
        <f>'прил 6 (ведом) (2)'!H150</f>
        <v>20</v>
      </c>
      <c r="G142" s="16"/>
      <c r="H142" s="16"/>
    </row>
    <row r="143" spans="1:8" ht="24" customHeight="1">
      <c r="A143" s="144"/>
      <c r="B143" s="143" t="s">
        <v>171</v>
      </c>
      <c r="C143" s="161" t="s">
        <v>208</v>
      </c>
      <c r="D143" s="161"/>
      <c r="E143" s="154">
        <f>E145</f>
        <v>731.5</v>
      </c>
      <c r="G143" s="16"/>
      <c r="H143" s="16"/>
    </row>
    <row r="144" spans="1:8" ht="27.75" customHeight="1">
      <c r="A144" s="144"/>
      <c r="B144" s="143" t="s">
        <v>85</v>
      </c>
      <c r="C144" s="161" t="s">
        <v>209</v>
      </c>
      <c r="D144" s="161"/>
      <c r="E144" s="154">
        <f>E145</f>
        <v>731.5</v>
      </c>
      <c r="G144" s="16"/>
      <c r="H144" s="16"/>
    </row>
    <row r="145" spans="1:8" ht="27.75" customHeight="1">
      <c r="A145" s="144"/>
      <c r="B145" s="143" t="s">
        <v>180</v>
      </c>
      <c r="C145" s="161" t="s">
        <v>209</v>
      </c>
      <c r="D145" s="161" t="s">
        <v>66</v>
      </c>
      <c r="E145" s="154">
        <f>'прил 6 (ведом) (2)'!H153</f>
        <v>731.5</v>
      </c>
      <c r="G145" s="16"/>
      <c r="H145" s="16"/>
    </row>
    <row r="146" spans="1:8" ht="19.5" customHeight="1">
      <c r="A146" s="144"/>
      <c r="B146" s="18" t="s">
        <v>239</v>
      </c>
      <c r="C146" s="161" t="s">
        <v>200</v>
      </c>
      <c r="D146" s="161"/>
      <c r="E146" s="153">
        <f>'прил 6 (ведом) (2)'!H160</f>
        <v>4.8</v>
      </c>
      <c r="G146" s="16"/>
      <c r="H146" s="16"/>
    </row>
    <row r="147" spans="1:8" ht="37.5" customHeight="1" hidden="1">
      <c r="A147" s="148"/>
      <c r="B147" s="149" t="s">
        <v>196</v>
      </c>
      <c r="C147" s="161" t="s">
        <v>201</v>
      </c>
      <c r="D147" s="161"/>
      <c r="E147" s="154">
        <f>E149+E150+E151</f>
        <v>0</v>
      </c>
      <c r="G147" s="16"/>
      <c r="H147" s="16"/>
    </row>
    <row r="148" spans="1:8" ht="62.25" customHeight="1" hidden="1">
      <c r="A148" s="148"/>
      <c r="B148" s="104" t="s">
        <v>87</v>
      </c>
      <c r="C148" s="161" t="s">
        <v>202</v>
      </c>
      <c r="D148" s="161"/>
      <c r="E148" s="154">
        <f>E149+E150+E151</f>
        <v>0</v>
      </c>
      <c r="G148" s="16"/>
      <c r="H148" s="16"/>
    </row>
    <row r="149" spans="1:8" ht="59.25" customHeight="1" hidden="1">
      <c r="A149" s="148"/>
      <c r="B149" s="119" t="s">
        <v>64</v>
      </c>
      <c r="C149" s="161" t="s">
        <v>202</v>
      </c>
      <c r="D149" s="161" t="s">
        <v>65</v>
      </c>
      <c r="E149" s="154">
        <v>0</v>
      </c>
      <c r="G149" s="16"/>
      <c r="H149" s="16"/>
    </row>
    <row r="150" spans="1:8" ht="38.25" customHeight="1" hidden="1">
      <c r="A150" s="148"/>
      <c r="B150" s="143" t="s">
        <v>180</v>
      </c>
      <c r="C150" s="161" t="s">
        <v>202</v>
      </c>
      <c r="D150" s="161" t="s">
        <v>66</v>
      </c>
      <c r="E150" s="154">
        <v>0</v>
      </c>
      <c r="G150" s="16"/>
      <c r="H150" s="16"/>
    </row>
    <row r="151" spans="1:8" ht="39.75" customHeight="1" hidden="1">
      <c r="A151" s="148"/>
      <c r="B151" s="143" t="s">
        <v>70</v>
      </c>
      <c r="C151" s="161" t="s">
        <v>202</v>
      </c>
      <c r="D151" s="161" t="s">
        <v>67</v>
      </c>
      <c r="E151" s="154">
        <v>0</v>
      </c>
      <c r="G151" s="16"/>
      <c r="H151" s="16"/>
    </row>
    <row r="152" spans="1:8" ht="47.25" customHeight="1">
      <c r="A152" s="148"/>
      <c r="B152" s="150" t="s">
        <v>224</v>
      </c>
      <c r="C152" s="165" t="s">
        <v>223</v>
      </c>
      <c r="D152" s="165"/>
      <c r="E152" s="154">
        <f>E154</f>
        <v>4.8</v>
      </c>
      <c r="G152" s="16"/>
      <c r="H152" s="16"/>
    </row>
    <row r="153" spans="1:8" ht="131.25" customHeight="1">
      <c r="A153" s="148"/>
      <c r="B153" s="119" t="s">
        <v>264</v>
      </c>
      <c r="C153" s="165" t="s">
        <v>225</v>
      </c>
      <c r="D153" s="165"/>
      <c r="E153" s="154">
        <f>E154</f>
        <v>4.8</v>
      </c>
      <c r="G153" s="16"/>
      <c r="H153" s="16"/>
    </row>
    <row r="154" spans="1:8" ht="37.5" customHeight="1">
      <c r="A154" s="148"/>
      <c r="B154" s="143" t="s">
        <v>180</v>
      </c>
      <c r="C154" s="165" t="s">
        <v>225</v>
      </c>
      <c r="D154" s="165" t="s">
        <v>66</v>
      </c>
      <c r="E154" s="154">
        <f>'прил 6 (ведом) (2)'!H175</f>
        <v>4.8</v>
      </c>
      <c r="G154" s="16"/>
      <c r="H154" s="16"/>
    </row>
    <row r="155" spans="1:7" s="84" customFormat="1" ht="30" customHeight="1">
      <c r="A155" s="148">
        <v>6</v>
      </c>
      <c r="B155" s="151" t="s">
        <v>74</v>
      </c>
      <c r="C155" s="165" t="s">
        <v>165</v>
      </c>
      <c r="D155" s="165"/>
      <c r="E155" s="153">
        <f>E156</f>
        <v>36</v>
      </c>
      <c r="F155" s="54"/>
      <c r="G155" s="85"/>
    </row>
    <row r="156" spans="1:8" ht="36">
      <c r="A156" s="148"/>
      <c r="B156" s="150" t="s">
        <v>232</v>
      </c>
      <c r="C156" s="165" t="s">
        <v>198</v>
      </c>
      <c r="D156" s="165"/>
      <c r="E156" s="154">
        <f>E158</f>
        <v>36</v>
      </c>
      <c r="F156" s="54"/>
      <c r="G156" s="85"/>
      <c r="H156" s="16"/>
    </row>
    <row r="157" spans="1:8" ht="36">
      <c r="A157" s="148"/>
      <c r="B157" s="150" t="s">
        <v>104</v>
      </c>
      <c r="C157" s="165" t="s">
        <v>233</v>
      </c>
      <c r="D157" s="165"/>
      <c r="E157" s="154">
        <f>E159</f>
        <v>36</v>
      </c>
      <c r="F157" s="54"/>
      <c r="G157" s="85"/>
      <c r="H157" s="16"/>
    </row>
    <row r="158" spans="1:8" ht="36">
      <c r="A158" s="148"/>
      <c r="B158" s="150" t="s">
        <v>234</v>
      </c>
      <c r="C158" s="166" t="s">
        <v>235</v>
      </c>
      <c r="D158" s="165"/>
      <c r="E158" s="154">
        <f>E159</f>
        <v>36</v>
      </c>
      <c r="F158" s="54"/>
      <c r="G158" s="85"/>
      <c r="H158" s="16"/>
    </row>
    <row r="159" spans="1:8" ht="26.25" customHeight="1">
      <c r="A159" s="148"/>
      <c r="B159" s="150" t="s">
        <v>69</v>
      </c>
      <c r="C159" s="166" t="s">
        <v>235</v>
      </c>
      <c r="D159" s="165" t="s">
        <v>68</v>
      </c>
      <c r="E159" s="155">
        <f>'прил 6 (ведом) (2)'!H18</f>
        <v>36</v>
      </c>
      <c r="F159" s="54"/>
      <c r="G159" s="85"/>
      <c r="H159" s="83"/>
    </row>
    <row r="160" spans="1:251" s="84" customFormat="1" ht="45" customHeight="1">
      <c r="A160" s="144">
        <v>7</v>
      </c>
      <c r="B160" s="147" t="s">
        <v>90</v>
      </c>
      <c r="C160" s="161" t="s">
        <v>166</v>
      </c>
      <c r="D160" s="161"/>
      <c r="E160" s="153">
        <f>E164+E168</f>
        <v>439.4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</row>
    <row r="161" spans="1:251" s="84" customFormat="1" ht="24" customHeight="1">
      <c r="A161" s="144"/>
      <c r="B161" s="104" t="s">
        <v>91</v>
      </c>
      <c r="C161" s="161" t="s">
        <v>168</v>
      </c>
      <c r="D161" s="161"/>
      <c r="E161" s="154">
        <f>E162</f>
        <v>5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</row>
    <row r="162" spans="1:251" s="84" customFormat="1" ht="34.5" customHeight="1">
      <c r="A162" s="144"/>
      <c r="B162" s="18" t="s">
        <v>167</v>
      </c>
      <c r="C162" s="161" t="s">
        <v>169</v>
      </c>
      <c r="D162" s="161"/>
      <c r="E162" s="154">
        <f>E163</f>
        <v>5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</row>
    <row r="163" spans="1:251" s="84" customFormat="1" ht="23.25" customHeight="1">
      <c r="A163" s="144"/>
      <c r="B163" s="18" t="s">
        <v>22</v>
      </c>
      <c r="C163" s="161" t="s">
        <v>170</v>
      </c>
      <c r="D163" s="161"/>
      <c r="E163" s="154">
        <f>E164</f>
        <v>5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</row>
    <row r="164" spans="1:251" s="84" customFormat="1" ht="18">
      <c r="A164" s="144"/>
      <c r="B164" s="143" t="s">
        <v>70</v>
      </c>
      <c r="C164" s="161" t="s">
        <v>170</v>
      </c>
      <c r="D164" s="161" t="s">
        <v>67</v>
      </c>
      <c r="E164" s="154">
        <f>'прил 6 (ведом) (2)'!H54</f>
        <v>5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</row>
    <row r="165" spans="1:251" s="84" customFormat="1" ht="18">
      <c r="A165" s="144"/>
      <c r="B165" s="111" t="s">
        <v>539</v>
      </c>
      <c r="C165" s="128" t="s">
        <v>535</v>
      </c>
      <c r="D165" s="161"/>
      <c r="E165" s="154">
        <f>E168</f>
        <v>434.4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</row>
    <row r="166" spans="1:251" s="84" customFormat="1" ht="18">
      <c r="A166" s="144"/>
      <c r="B166" s="111" t="s">
        <v>537</v>
      </c>
      <c r="C166" s="128" t="s">
        <v>536</v>
      </c>
      <c r="D166" s="161"/>
      <c r="E166" s="154">
        <f>E168</f>
        <v>434.4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</row>
    <row r="167" spans="1:251" s="84" customFormat="1" ht="36">
      <c r="A167" s="144"/>
      <c r="B167" s="112" t="s">
        <v>561</v>
      </c>
      <c r="C167" s="128" t="s">
        <v>542</v>
      </c>
      <c r="D167" s="161"/>
      <c r="E167" s="154">
        <f>E168</f>
        <v>434.4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</row>
    <row r="168" spans="1:251" s="84" customFormat="1" ht="18">
      <c r="A168" s="144"/>
      <c r="B168" s="121" t="s">
        <v>69</v>
      </c>
      <c r="C168" s="128" t="s">
        <v>542</v>
      </c>
      <c r="D168" s="161" t="s">
        <v>68</v>
      </c>
      <c r="E168" s="154">
        <f>'прил 6 (ведом) (2)'!H222</f>
        <v>434.4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</row>
    <row r="169" spans="1:251" ht="34.5" customHeight="1">
      <c r="A169" s="144"/>
      <c r="B169" s="141" t="s">
        <v>33</v>
      </c>
      <c r="C169" s="142"/>
      <c r="D169" s="161"/>
      <c r="E169" s="153">
        <f>E13</f>
        <v>10617.2</v>
      </c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</row>
    <row r="170" ht="0" customHeight="1" hidden="1"/>
    <row r="171" spans="1:8" ht="55.5" customHeight="1">
      <c r="A171" s="88" t="s">
        <v>183</v>
      </c>
      <c r="B171" s="89"/>
      <c r="C171" s="90"/>
      <c r="D171" s="90"/>
      <c r="E171" s="90"/>
      <c r="G171" s="16"/>
      <c r="H171" s="16"/>
    </row>
    <row r="172" spans="1:8" ht="18.75">
      <c r="A172" s="462" t="s">
        <v>49</v>
      </c>
      <c r="B172" s="462"/>
      <c r="C172" s="463" t="s">
        <v>194</v>
      </c>
      <c r="D172" s="463"/>
      <c r="E172" s="463"/>
      <c r="G172" s="16"/>
      <c r="H172" s="16"/>
    </row>
  </sheetData>
  <sheetProtection/>
  <mergeCells count="8">
    <mergeCell ref="B1:E1"/>
    <mergeCell ref="B4:E4"/>
    <mergeCell ref="B5:E5"/>
    <mergeCell ref="A7:E7"/>
    <mergeCell ref="E10:E11"/>
    <mergeCell ref="A172:B172"/>
    <mergeCell ref="C172:E172"/>
    <mergeCell ref="B3:E3"/>
  </mergeCells>
  <printOptions/>
  <pageMargins left="0.52" right="0" top="0.3937007874015748" bottom="0.3937007874015748" header="0.31496062992125984" footer="0.31496062992125984"/>
  <pageSetup fitToHeight="3" horizontalDpi="600" verticalDpi="600" orientation="portrait" paperSize="9" scale="44" r:id="rId1"/>
  <rowBreaks count="2" manualBreakCount="2">
    <brk id="63" max="4" man="1"/>
    <brk id="14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E41"/>
  <sheetViews>
    <sheetView tabSelected="1" view="pageBreakPreview" zoomScale="60" zoomScaleNormal="77" zoomScalePageLayoutView="0" workbookViewId="0" topLeftCell="A3">
      <selection activeCell="H8" sqref="H8"/>
    </sheetView>
  </sheetViews>
  <sheetFormatPr defaultColWidth="9.125" defaultRowHeight="12.75"/>
  <cols>
    <col min="1" max="1" width="7.875" style="375" customWidth="1"/>
    <col min="2" max="2" width="129.125" style="375" customWidth="1"/>
    <col min="3" max="3" width="10.625" style="375" customWidth="1"/>
    <col min="4" max="4" width="10.00390625" style="375" customWidth="1"/>
    <col min="5" max="5" width="17.00390625" style="384" customWidth="1"/>
    <col min="6" max="16384" width="9.125" style="376" customWidth="1"/>
  </cols>
  <sheetData>
    <row r="1" spans="2:5" ht="84" customHeight="1" hidden="1">
      <c r="B1" s="555"/>
      <c r="C1" s="555"/>
      <c r="D1" s="555"/>
      <c r="E1" s="555"/>
    </row>
    <row r="2" spans="1:5" ht="87" customHeight="1" hidden="1">
      <c r="A2" s="564" t="s">
        <v>265</v>
      </c>
      <c r="B2" s="564"/>
      <c r="C2" s="564"/>
      <c r="D2" s="564"/>
      <c r="E2" s="564"/>
    </row>
    <row r="3" spans="1:5" ht="69" customHeight="1">
      <c r="A3" s="377"/>
      <c r="B3" s="457" t="s">
        <v>572</v>
      </c>
      <c r="C3" s="457"/>
      <c r="D3" s="457"/>
      <c r="E3" s="457"/>
    </row>
    <row r="4" spans="2:5" ht="63.75" customHeight="1">
      <c r="B4" s="457" t="s">
        <v>543</v>
      </c>
      <c r="C4" s="457"/>
      <c r="D4" s="457"/>
      <c r="E4" s="457"/>
    </row>
    <row r="5" spans="2:5" ht="26.25" customHeight="1">
      <c r="B5" s="559" t="s">
        <v>565</v>
      </c>
      <c r="C5" s="559"/>
      <c r="D5" s="559"/>
      <c r="E5" s="559"/>
    </row>
    <row r="6" ht="0.75" customHeight="1" hidden="1">
      <c r="E6" s="378"/>
    </row>
    <row r="7" spans="1:5" ht="23.25" customHeight="1" hidden="1">
      <c r="A7" s="560"/>
      <c r="B7" s="561"/>
      <c r="C7" s="561"/>
      <c r="D7" s="561"/>
      <c r="E7" s="561"/>
    </row>
    <row r="8" spans="1:5" ht="62.25" customHeight="1">
      <c r="A8" s="562" t="s">
        <v>500</v>
      </c>
      <c r="B8" s="562"/>
      <c r="C8" s="562"/>
      <c r="D8" s="562"/>
      <c r="E8" s="562"/>
    </row>
    <row r="9" ht="21">
      <c r="E9" s="281" t="s">
        <v>48</v>
      </c>
    </row>
    <row r="10" spans="1:5" ht="21">
      <c r="A10" s="379" t="s">
        <v>19</v>
      </c>
      <c r="B10" s="379" t="s">
        <v>32</v>
      </c>
      <c r="C10" s="379" t="s">
        <v>62</v>
      </c>
      <c r="D10" s="379" t="s">
        <v>13</v>
      </c>
      <c r="E10" s="380" t="s">
        <v>3</v>
      </c>
    </row>
    <row r="11" spans="1:5" ht="21">
      <c r="A11" s="381">
        <v>1</v>
      </c>
      <c r="B11" s="381">
        <v>2</v>
      </c>
      <c r="C11" s="381">
        <v>3</v>
      </c>
      <c r="D11" s="381">
        <v>4</v>
      </c>
      <c r="E11" s="381">
        <v>5</v>
      </c>
    </row>
    <row r="12" spans="1:5" s="382" customFormat="1" ht="21">
      <c r="A12" s="209"/>
      <c r="B12" s="390" t="s">
        <v>40</v>
      </c>
      <c r="C12" s="209"/>
      <c r="D12" s="209"/>
      <c r="E12" s="210">
        <f>E14+E21+E23+E27+E30+E36+E38</f>
        <v>10617.199999999999</v>
      </c>
    </row>
    <row r="13" spans="1:5" ht="21">
      <c r="A13" s="209"/>
      <c r="B13" s="388" t="s">
        <v>41</v>
      </c>
      <c r="C13" s="209"/>
      <c r="D13" s="209"/>
      <c r="E13" s="178"/>
    </row>
    <row r="14" spans="1:5" ht="21">
      <c r="A14" s="383">
        <v>1</v>
      </c>
      <c r="B14" s="391" t="s">
        <v>26</v>
      </c>
      <c r="C14" s="211" t="s">
        <v>16</v>
      </c>
      <c r="D14" s="211" t="s">
        <v>245</v>
      </c>
      <c r="E14" s="212">
        <f>E15+E16+E17+E19+E20</f>
        <v>3430.2</v>
      </c>
    </row>
    <row r="15" spans="1:5" ht="42">
      <c r="A15" s="209"/>
      <c r="B15" s="392" t="s">
        <v>1</v>
      </c>
      <c r="C15" s="177" t="s">
        <v>16</v>
      </c>
      <c r="D15" s="177" t="s">
        <v>17</v>
      </c>
      <c r="E15" s="178">
        <f>'прил 6 (ведом) (2)'!H21</f>
        <v>579.8</v>
      </c>
    </row>
    <row r="16" spans="1:5" ht="42">
      <c r="A16" s="209"/>
      <c r="B16" s="392" t="s">
        <v>45</v>
      </c>
      <c r="C16" s="177" t="s">
        <v>16</v>
      </c>
      <c r="D16" s="177" t="s">
        <v>20</v>
      </c>
      <c r="E16" s="178">
        <f>'прил 6 (ведом) (2)'!H27</f>
        <v>2519</v>
      </c>
    </row>
    <row r="17" spans="1:5" ht="42">
      <c r="A17" s="209"/>
      <c r="B17" s="392" t="s">
        <v>21</v>
      </c>
      <c r="C17" s="177" t="s">
        <v>16</v>
      </c>
      <c r="D17" s="177" t="s">
        <v>8</v>
      </c>
      <c r="E17" s="178">
        <f>'прил 6 (ведом) (2)'!H18+'прил 6 (ведом) (2)'!H42</f>
        <v>42.7</v>
      </c>
    </row>
    <row r="18" spans="1:5" ht="21" hidden="1">
      <c r="A18" s="209"/>
      <c r="B18" s="392" t="s">
        <v>242</v>
      </c>
      <c r="C18" s="177" t="s">
        <v>16</v>
      </c>
      <c r="D18" s="177" t="s">
        <v>6</v>
      </c>
      <c r="E18" s="178">
        <f>'прил 6 (ведом) (2)'!H48</f>
        <v>0</v>
      </c>
    </row>
    <row r="19" spans="1:5" ht="21">
      <c r="A19" s="209"/>
      <c r="B19" s="392" t="s">
        <v>36</v>
      </c>
      <c r="C19" s="177" t="s">
        <v>16</v>
      </c>
      <c r="D19" s="177" t="s">
        <v>9</v>
      </c>
      <c r="E19" s="178">
        <f>'прил 6 (ведом) (2)'!H54</f>
        <v>5</v>
      </c>
    </row>
    <row r="20" spans="1:5" s="385" customFormat="1" ht="21">
      <c r="A20" s="209"/>
      <c r="B20" s="392" t="s">
        <v>37</v>
      </c>
      <c r="C20" s="177" t="s">
        <v>16</v>
      </c>
      <c r="D20" s="177" t="s">
        <v>24</v>
      </c>
      <c r="E20" s="178">
        <f>'прил 6 (ведом) (2)'!H55</f>
        <v>283.7</v>
      </c>
    </row>
    <row r="21" spans="1:5" s="385" customFormat="1" ht="21">
      <c r="A21" s="383">
        <v>2</v>
      </c>
      <c r="B21" s="391" t="s">
        <v>34</v>
      </c>
      <c r="C21" s="211" t="s">
        <v>17</v>
      </c>
      <c r="D21" s="211" t="s">
        <v>245</v>
      </c>
      <c r="E21" s="212">
        <f>SUM(E22:E22)</f>
        <v>80.4</v>
      </c>
    </row>
    <row r="22" spans="1:5" s="385" customFormat="1" ht="21">
      <c r="A22" s="209"/>
      <c r="B22" s="392" t="s">
        <v>35</v>
      </c>
      <c r="C22" s="177" t="s">
        <v>17</v>
      </c>
      <c r="D22" s="177" t="s">
        <v>18</v>
      </c>
      <c r="E22" s="178">
        <v>80.4</v>
      </c>
    </row>
    <row r="23" spans="1:5" ht="21">
      <c r="A23" s="383">
        <v>3</v>
      </c>
      <c r="B23" s="391" t="s">
        <v>38</v>
      </c>
      <c r="C23" s="211" t="s">
        <v>18</v>
      </c>
      <c r="D23" s="211" t="s">
        <v>245</v>
      </c>
      <c r="E23" s="212">
        <f>SUM(E24:E26)</f>
        <v>40</v>
      </c>
    </row>
    <row r="24" spans="1:5" ht="42">
      <c r="A24" s="209"/>
      <c r="B24" s="392" t="s">
        <v>31</v>
      </c>
      <c r="C24" s="177" t="s">
        <v>18</v>
      </c>
      <c r="D24" s="177" t="s">
        <v>11</v>
      </c>
      <c r="E24" s="178">
        <f>'прил 6 (ведом) (2)'!H86</f>
        <v>17.4</v>
      </c>
    </row>
    <row r="25" spans="1:5" ht="21">
      <c r="A25" s="209"/>
      <c r="B25" s="392" t="s">
        <v>50</v>
      </c>
      <c r="C25" s="177" t="s">
        <v>18</v>
      </c>
      <c r="D25" s="177" t="s">
        <v>7</v>
      </c>
      <c r="E25" s="178">
        <f>'прил 6 (ведом) (2)'!H101</f>
        <v>15</v>
      </c>
    </row>
    <row r="26" spans="1:5" ht="21">
      <c r="A26" s="209"/>
      <c r="B26" s="392" t="s">
        <v>47</v>
      </c>
      <c r="C26" s="177" t="s">
        <v>18</v>
      </c>
      <c r="D26" s="177" t="s">
        <v>4</v>
      </c>
      <c r="E26" s="178">
        <f>'прил 6 (ведом) (2)'!H107</f>
        <v>7.6</v>
      </c>
    </row>
    <row r="27" spans="1:5" ht="21">
      <c r="A27" s="383">
        <v>4</v>
      </c>
      <c r="B27" s="391" t="s">
        <v>39</v>
      </c>
      <c r="C27" s="211" t="s">
        <v>20</v>
      </c>
      <c r="D27" s="211" t="s">
        <v>245</v>
      </c>
      <c r="E27" s="212">
        <f>E28+E29</f>
        <v>4075.7</v>
      </c>
    </row>
    <row r="28" spans="1:5" ht="21">
      <c r="A28" s="209"/>
      <c r="B28" s="393" t="s">
        <v>25</v>
      </c>
      <c r="C28" s="213" t="s">
        <v>20</v>
      </c>
      <c r="D28" s="213" t="s">
        <v>11</v>
      </c>
      <c r="E28" s="178">
        <f>'прил 6 (ведом) (2)'!H114</f>
        <v>4051.1</v>
      </c>
    </row>
    <row r="29" spans="1:5" ht="21">
      <c r="A29" s="209"/>
      <c r="B29" s="393" t="s">
        <v>71</v>
      </c>
      <c r="C29" s="213" t="s">
        <v>20</v>
      </c>
      <c r="D29" s="213" t="s">
        <v>72</v>
      </c>
      <c r="E29" s="178">
        <f>'прил 6 (ведом) (2)'!H115</f>
        <v>24.6</v>
      </c>
    </row>
    <row r="30" spans="1:5" ht="21">
      <c r="A30" s="383">
        <v>5</v>
      </c>
      <c r="B30" s="391" t="s">
        <v>2</v>
      </c>
      <c r="C30" s="211" t="s">
        <v>5</v>
      </c>
      <c r="D30" s="211" t="s">
        <v>245</v>
      </c>
      <c r="E30" s="212">
        <f>E31+E32+E33</f>
        <v>903.3</v>
      </c>
    </row>
    <row r="31" spans="1:5" ht="21" hidden="1">
      <c r="A31" s="383"/>
      <c r="B31" s="394" t="s">
        <v>59</v>
      </c>
      <c r="C31" s="177" t="s">
        <v>5</v>
      </c>
      <c r="D31" s="177" t="s">
        <v>17</v>
      </c>
      <c r="E31" s="178">
        <f>'прил 6 (ведом) (2)'!H138</f>
        <v>0</v>
      </c>
    </row>
    <row r="32" spans="1:5" ht="21">
      <c r="A32" s="383"/>
      <c r="B32" s="392" t="s">
        <v>51</v>
      </c>
      <c r="C32" s="177" t="s">
        <v>5</v>
      </c>
      <c r="D32" s="177" t="s">
        <v>18</v>
      </c>
      <c r="E32" s="178">
        <f>'прил 6 (ведом) (2)'!H139</f>
        <v>898.5</v>
      </c>
    </row>
    <row r="33" spans="1:5" ht="21">
      <c r="A33" s="209"/>
      <c r="B33" s="389" t="s">
        <v>222</v>
      </c>
      <c r="C33" s="177" t="s">
        <v>5</v>
      </c>
      <c r="D33" s="177" t="s">
        <v>5</v>
      </c>
      <c r="E33" s="214">
        <f>'прил 6 (ведом) (2)'!H175</f>
        <v>4.8</v>
      </c>
    </row>
    <row r="34" spans="1:5" ht="21" hidden="1">
      <c r="A34" s="383">
        <v>6</v>
      </c>
      <c r="B34" s="391" t="s">
        <v>23</v>
      </c>
      <c r="C34" s="211" t="s">
        <v>6</v>
      </c>
      <c r="D34" s="211"/>
      <c r="E34" s="212">
        <f>SUM(E35:E35)</f>
        <v>0</v>
      </c>
    </row>
    <row r="35" spans="1:5" ht="21" hidden="1">
      <c r="A35" s="386"/>
      <c r="B35" s="395" t="s">
        <v>44</v>
      </c>
      <c r="C35" s="216" t="s">
        <v>6</v>
      </c>
      <c r="D35" s="216" t="s">
        <v>6</v>
      </c>
      <c r="E35" s="217">
        <v>0</v>
      </c>
    </row>
    <row r="36" spans="1:5" ht="21">
      <c r="A36" s="383">
        <v>6</v>
      </c>
      <c r="B36" s="391" t="s">
        <v>0</v>
      </c>
      <c r="C36" s="211" t="s">
        <v>10</v>
      </c>
      <c r="D36" s="211" t="s">
        <v>245</v>
      </c>
      <c r="E36" s="212">
        <f>E37</f>
        <v>1653.2000000000003</v>
      </c>
    </row>
    <row r="37" spans="1:5" s="375" customFormat="1" ht="21">
      <c r="A37" s="387"/>
      <c r="B37" s="396" t="s">
        <v>46</v>
      </c>
      <c r="C37" s="218" t="s">
        <v>10</v>
      </c>
      <c r="D37" s="218" t="s">
        <v>16</v>
      </c>
      <c r="E37" s="219">
        <f>'прил 6 (ведом) (2)'!H177</f>
        <v>1653.2000000000003</v>
      </c>
    </row>
    <row r="38" spans="1:5" s="375" customFormat="1" ht="40.5">
      <c r="A38" s="383">
        <v>7</v>
      </c>
      <c r="B38" s="397" t="s">
        <v>528</v>
      </c>
      <c r="C38" s="215">
        <v>14</v>
      </c>
      <c r="D38" s="211" t="s">
        <v>245</v>
      </c>
      <c r="E38" s="212">
        <f>E39</f>
        <v>434.4</v>
      </c>
    </row>
    <row r="39" spans="1:5" s="375" customFormat="1" ht="21">
      <c r="A39" s="383"/>
      <c r="B39" s="398" t="s">
        <v>529</v>
      </c>
      <c r="C39" s="177" t="s">
        <v>4</v>
      </c>
      <c r="D39" s="177" t="s">
        <v>18</v>
      </c>
      <c r="E39" s="178">
        <f>'прил 6 (ведом) (2)'!H222</f>
        <v>434.4</v>
      </c>
    </row>
    <row r="40" spans="1:4" s="332" customFormat="1" ht="21">
      <c r="A40" s="331" t="s">
        <v>183</v>
      </c>
      <c r="B40" s="279"/>
      <c r="C40" s="280"/>
      <c r="D40" s="280"/>
    </row>
    <row r="41" spans="1:4" s="332" customFormat="1" ht="21">
      <c r="A41" s="563" t="s">
        <v>49</v>
      </c>
      <c r="B41" s="563"/>
      <c r="D41" s="399" t="s">
        <v>184</v>
      </c>
    </row>
  </sheetData>
  <sheetProtection/>
  <mergeCells count="8">
    <mergeCell ref="B1:E1"/>
    <mergeCell ref="B4:E4"/>
    <mergeCell ref="B5:E5"/>
    <mergeCell ref="A7:E7"/>
    <mergeCell ref="A8:E8"/>
    <mergeCell ref="A41:B41"/>
    <mergeCell ref="A2:E2"/>
    <mergeCell ref="B3:E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S238"/>
  <sheetViews>
    <sheetView view="pageBreakPreview" zoomScale="60" zoomScalePageLayoutView="70" workbookViewId="0" topLeftCell="A2">
      <selection activeCell="B224" sqref="B224"/>
    </sheetView>
  </sheetViews>
  <sheetFormatPr defaultColWidth="9.125" defaultRowHeight="12.75"/>
  <cols>
    <col min="1" max="1" width="9.125" style="32" customWidth="1"/>
    <col min="2" max="2" width="93.50390625" style="34" customWidth="1"/>
    <col min="3" max="3" width="8.875" style="34" customWidth="1"/>
    <col min="4" max="4" width="10.50390625" style="37" customWidth="1"/>
    <col min="5" max="5" width="9.00390625" style="37" customWidth="1"/>
    <col min="6" max="6" width="27.125" style="37" customWidth="1"/>
    <col min="7" max="7" width="10.50390625" style="37" customWidth="1"/>
    <col min="8" max="8" width="23.125" style="25" customWidth="1"/>
    <col min="9" max="9" width="13.875" style="1" customWidth="1"/>
    <col min="10" max="11" width="16.125" style="13" customWidth="1"/>
    <col min="12" max="12" width="9.50390625" style="1" bestFit="1" customWidth="1"/>
    <col min="13" max="16384" width="9.125" style="1" customWidth="1"/>
  </cols>
  <sheetData>
    <row r="1" spans="1:15" ht="88.5" customHeight="1" hidden="1">
      <c r="A1" s="469" t="s">
        <v>266</v>
      </c>
      <c r="B1" s="469"/>
      <c r="C1" s="469"/>
      <c r="D1" s="469"/>
      <c r="E1" s="469"/>
      <c r="F1" s="469"/>
      <c r="G1" s="469"/>
      <c r="H1" s="469"/>
      <c r="I1" s="14"/>
      <c r="J1" s="14"/>
      <c r="K1" s="14"/>
      <c r="L1" s="14"/>
      <c r="M1" s="14"/>
      <c r="N1" s="14"/>
      <c r="O1" s="14"/>
    </row>
    <row r="2" spans="1:15" ht="63" customHeight="1">
      <c r="A2" s="455" t="s">
        <v>567</v>
      </c>
      <c r="B2" s="455"/>
      <c r="C2" s="455"/>
      <c r="D2" s="455"/>
      <c r="E2" s="465" t="s">
        <v>574</v>
      </c>
      <c r="F2" s="465"/>
      <c r="G2" s="465"/>
      <c r="H2" s="465"/>
      <c r="I2" s="14"/>
      <c r="J2" s="14"/>
      <c r="K2" s="14"/>
      <c r="L2" s="14"/>
      <c r="M2" s="14"/>
      <c r="N2" s="14"/>
      <c r="O2" s="14"/>
    </row>
    <row r="3" spans="4:8" ht="59.25" customHeight="1">
      <c r="D3" s="34"/>
      <c r="E3" s="465" t="s">
        <v>550</v>
      </c>
      <c r="F3" s="465"/>
      <c r="G3" s="465"/>
      <c r="H3" s="465"/>
    </row>
    <row r="4" spans="2:8" ht="24.75" customHeight="1">
      <c r="B4" s="458" t="s">
        <v>568</v>
      </c>
      <c r="C4" s="458"/>
      <c r="D4" s="458"/>
      <c r="E4" s="458"/>
      <c r="F4" s="458"/>
      <c r="G4" s="458"/>
      <c r="H4" s="458"/>
    </row>
    <row r="5" spans="2:8" ht="18">
      <c r="B5" s="27"/>
      <c r="C5" s="27"/>
      <c r="F5" s="466"/>
      <c r="G5" s="466"/>
      <c r="H5" s="466"/>
    </row>
    <row r="6" spans="1:8" ht="44.25" customHeight="1">
      <c r="A6" s="467" t="s">
        <v>499</v>
      </c>
      <c r="B6" s="467"/>
      <c r="C6" s="467"/>
      <c r="D6" s="467"/>
      <c r="E6" s="467"/>
      <c r="F6" s="467"/>
      <c r="G6" s="467"/>
      <c r="H6" s="467"/>
    </row>
    <row r="7" spans="1:11" ht="18">
      <c r="A7" s="38"/>
      <c r="B7" s="28"/>
      <c r="C7" s="28"/>
      <c r="D7" s="36"/>
      <c r="E7" s="36"/>
      <c r="F7" s="36"/>
      <c r="G7" s="38"/>
      <c r="H7" s="50" t="s">
        <v>48</v>
      </c>
      <c r="I7" s="468"/>
      <c r="J7" s="468"/>
      <c r="K7" s="1"/>
    </row>
    <row r="8" spans="1:11" ht="18.75" customHeight="1">
      <c r="A8" s="39"/>
      <c r="B8" s="29"/>
      <c r="C8" s="470" t="s">
        <v>96</v>
      </c>
      <c r="D8" s="40"/>
      <c r="E8" s="40"/>
      <c r="F8" s="40"/>
      <c r="G8" s="40"/>
      <c r="H8" s="472" t="s">
        <v>3</v>
      </c>
      <c r="I8" s="474"/>
      <c r="J8" s="474"/>
      <c r="K8" s="1"/>
    </row>
    <row r="9" spans="1:11" ht="78.75" customHeight="1">
      <c r="A9" s="41" t="s">
        <v>42</v>
      </c>
      <c r="B9" s="100" t="s">
        <v>32</v>
      </c>
      <c r="C9" s="471"/>
      <c r="D9" s="42" t="s">
        <v>12</v>
      </c>
      <c r="E9" s="42" t="s">
        <v>13</v>
      </c>
      <c r="F9" s="99" t="s">
        <v>14</v>
      </c>
      <c r="G9" s="42" t="s">
        <v>15</v>
      </c>
      <c r="H9" s="473"/>
      <c r="J9" s="1"/>
      <c r="K9" s="1"/>
    </row>
    <row r="10" spans="1:11" ht="18">
      <c r="A10" s="43">
        <v>1</v>
      </c>
      <c r="B10" s="30">
        <v>2</v>
      </c>
      <c r="C10" s="30"/>
      <c r="D10" s="42" t="s">
        <v>27</v>
      </c>
      <c r="E10" s="42" t="s">
        <v>43</v>
      </c>
      <c r="F10" s="42" t="s">
        <v>28</v>
      </c>
      <c r="G10" s="44" t="s">
        <v>29</v>
      </c>
      <c r="H10" s="45">
        <v>8</v>
      </c>
      <c r="J10" s="1"/>
      <c r="K10" s="1"/>
    </row>
    <row r="11" spans="1:11" ht="43.5" customHeight="1">
      <c r="A11" s="26">
        <v>1</v>
      </c>
      <c r="B11" s="122" t="s">
        <v>195</v>
      </c>
      <c r="C11" s="51" t="s">
        <v>73</v>
      </c>
      <c r="D11" s="42"/>
      <c r="E11" s="42"/>
      <c r="F11" s="42"/>
      <c r="G11" s="44"/>
      <c r="H11" s="156">
        <f aca="true" t="shared" si="0" ref="H11:H17">H12</f>
        <v>36</v>
      </c>
      <c r="J11" s="1"/>
      <c r="K11" s="1"/>
    </row>
    <row r="12" spans="1:11" ht="39.75" customHeight="1">
      <c r="A12" s="26"/>
      <c r="B12" s="121" t="s">
        <v>26</v>
      </c>
      <c r="C12" s="42" t="s">
        <v>73</v>
      </c>
      <c r="D12" s="42" t="s">
        <v>16</v>
      </c>
      <c r="E12" s="42" t="s">
        <v>245</v>
      </c>
      <c r="F12" s="42"/>
      <c r="G12" s="44"/>
      <c r="H12" s="157">
        <f t="shared" si="0"/>
        <v>36</v>
      </c>
      <c r="J12" s="1"/>
      <c r="K12" s="1"/>
    </row>
    <row r="13" spans="1:11" ht="40.5" customHeight="1">
      <c r="A13" s="43"/>
      <c r="B13" s="19" t="s">
        <v>21</v>
      </c>
      <c r="C13" s="42" t="s">
        <v>73</v>
      </c>
      <c r="D13" s="42" t="s">
        <v>16</v>
      </c>
      <c r="E13" s="42" t="s">
        <v>8</v>
      </c>
      <c r="F13" s="42"/>
      <c r="G13" s="44"/>
      <c r="H13" s="157">
        <f t="shared" si="0"/>
        <v>36</v>
      </c>
      <c r="J13" s="1"/>
      <c r="K13" s="1"/>
    </row>
    <row r="14" spans="1:11" ht="21.75" customHeight="1">
      <c r="A14" s="43"/>
      <c r="B14" s="19" t="s">
        <v>74</v>
      </c>
      <c r="C14" s="42" t="s">
        <v>73</v>
      </c>
      <c r="D14" s="42" t="s">
        <v>16</v>
      </c>
      <c r="E14" s="42" t="s">
        <v>8</v>
      </c>
      <c r="F14" s="42" t="s">
        <v>165</v>
      </c>
      <c r="G14" s="44"/>
      <c r="H14" s="157">
        <f>H15</f>
        <v>36</v>
      </c>
      <c r="J14" s="1"/>
      <c r="K14" s="1"/>
    </row>
    <row r="15" spans="1:11" ht="40.5" customHeight="1">
      <c r="A15" s="43"/>
      <c r="B15" s="116" t="s">
        <v>247</v>
      </c>
      <c r="C15" s="42" t="s">
        <v>73</v>
      </c>
      <c r="D15" s="42" t="s">
        <v>16</v>
      </c>
      <c r="E15" s="42" t="s">
        <v>8</v>
      </c>
      <c r="F15" s="42" t="s">
        <v>198</v>
      </c>
      <c r="G15" s="44"/>
      <c r="H15" s="157">
        <f>H16</f>
        <v>36</v>
      </c>
      <c r="J15" s="1"/>
      <c r="K15" s="1"/>
    </row>
    <row r="16" spans="1:11" ht="43.5" customHeight="1">
      <c r="A16" s="43"/>
      <c r="B16" s="116" t="s">
        <v>248</v>
      </c>
      <c r="C16" s="42" t="s">
        <v>73</v>
      </c>
      <c r="D16" s="42" t="s">
        <v>16</v>
      </c>
      <c r="E16" s="42" t="s">
        <v>8</v>
      </c>
      <c r="F16" s="42" t="s">
        <v>233</v>
      </c>
      <c r="G16" s="44"/>
      <c r="H16" s="157">
        <f t="shared" si="0"/>
        <v>36</v>
      </c>
      <c r="J16" s="1"/>
      <c r="K16" s="1"/>
    </row>
    <row r="17" spans="1:11" ht="36" customHeight="1">
      <c r="A17" s="43"/>
      <c r="B17" s="116" t="s">
        <v>234</v>
      </c>
      <c r="C17" s="42" t="s">
        <v>73</v>
      </c>
      <c r="D17" s="42" t="s">
        <v>75</v>
      </c>
      <c r="E17" s="42" t="s">
        <v>8</v>
      </c>
      <c r="F17" s="42" t="s">
        <v>235</v>
      </c>
      <c r="G17" s="44"/>
      <c r="H17" s="157">
        <f t="shared" si="0"/>
        <v>36</v>
      </c>
      <c r="J17" s="1"/>
      <c r="K17" s="1"/>
    </row>
    <row r="18" spans="1:11" ht="31.5" customHeight="1">
      <c r="A18" s="43"/>
      <c r="B18" s="121" t="s">
        <v>69</v>
      </c>
      <c r="C18" s="42" t="s">
        <v>73</v>
      </c>
      <c r="D18" s="42" t="s">
        <v>16</v>
      </c>
      <c r="E18" s="42" t="s">
        <v>8</v>
      </c>
      <c r="F18" s="42" t="s">
        <v>235</v>
      </c>
      <c r="G18" s="44" t="s">
        <v>68</v>
      </c>
      <c r="H18" s="157">
        <v>36</v>
      </c>
      <c r="J18" s="1"/>
      <c r="K18" s="1"/>
    </row>
    <row r="19" spans="1:10" s="2" customFormat="1" ht="42" customHeight="1">
      <c r="A19" s="15">
        <v>2</v>
      </c>
      <c r="B19" s="123" t="s">
        <v>182</v>
      </c>
      <c r="C19" s="124" t="s">
        <v>52</v>
      </c>
      <c r="D19" s="125"/>
      <c r="E19" s="125"/>
      <c r="F19" s="125"/>
      <c r="G19" s="125"/>
      <c r="H19" s="156">
        <f>H26+H32+H33+H34+H36+H42+H54+H67+H83+H91+H95+H101+H107+H114+H126+H147+H153+H175+H182+H183+H184+H188+H190+H195+H199+H200+H203+H205+H222+H84+H150</f>
        <v>10581.199999999999</v>
      </c>
      <c r="J19" s="102"/>
    </row>
    <row r="20" spans="1:8" s="2" customFormat="1" ht="33.75" customHeight="1">
      <c r="A20" s="22"/>
      <c r="B20" s="126" t="s">
        <v>26</v>
      </c>
      <c r="C20" s="127" t="s">
        <v>52</v>
      </c>
      <c r="D20" s="128" t="s">
        <v>16</v>
      </c>
      <c r="E20" s="125" t="s">
        <v>245</v>
      </c>
      <c r="F20" s="125"/>
      <c r="G20" s="125"/>
      <c r="H20" s="158">
        <f>H26+H32+H33+H34+H36+H42+H54+H67</f>
        <v>3394.1999999999994</v>
      </c>
    </row>
    <row r="21" spans="1:8" s="2" customFormat="1" ht="43.5" customHeight="1">
      <c r="A21" s="22"/>
      <c r="B21" s="113" t="s">
        <v>53</v>
      </c>
      <c r="C21" s="127" t="s">
        <v>52</v>
      </c>
      <c r="D21" s="128" t="s">
        <v>16</v>
      </c>
      <c r="E21" s="128" t="s">
        <v>17</v>
      </c>
      <c r="F21" s="128"/>
      <c r="G21" s="128"/>
      <c r="H21" s="157">
        <f>H22</f>
        <v>579.8</v>
      </c>
    </row>
    <row r="22" spans="1:8" s="2" customFormat="1" ht="52.5" customHeight="1">
      <c r="A22" s="22"/>
      <c r="B22" s="129" t="s">
        <v>193</v>
      </c>
      <c r="C22" s="127" t="s">
        <v>52</v>
      </c>
      <c r="D22" s="128" t="s">
        <v>16</v>
      </c>
      <c r="E22" s="128" t="s">
        <v>17</v>
      </c>
      <c r="F22" s="128" t="s">
        <v>152</v>
      </c>
      <c r="G22" s="128"/>
      <c r="H22" s="157">
        <f>H23</f>
        <v>579.8</v>
      </c>
    </row>
    <row r="23" spans="1:11" ht="28.5" customHeight="1">
      <c r="A23" s="21"/>
      <c r="B23" s="110" t="s">
        <v>239</v>
      </c>
      <c r="C23" s="127" t="s">
        <v>52</v>
      </c>
      <c r="D23" s="128" t="s">
        <v>16</v>
      </c>
      <c r="E23" s="128" t="s">
        <v>17</v>
      </c>
      <c r="F23" s="128" t="s">
        <v>151</v>
      </c>
      <c r="G23" s="128"/>
      <c r="H23" s="157">
        <f>H24</f>
        <v>579.8</v>
      </c>
      <c r="J23" s="1"/>
      <c r="K23" s="1"/>
    </row>
    <row r="24" spans="1:11" ht="44.25" customHeight="1">
      <c r="A24" s="21"/>
      <c r="B24" s="24" t="s">
        <v>153</v>
      </c>
      <c r="C24" s="106" t="s">
        <v>52</v>
      </c>
      <c r="D24" s="107" t="s">
        <v>16</v>
      </c>
      <c r="E24" s="107" t="s">
        <v>17</v>
      </c>
      <c r="F24" s="107" t="s">
        <v>154</v>
      </c>
      <c r="G24" s="128"/>
      <c r="H24" s="157">
        <f>H25</f>
        <v>579.8</v>
      </c>
      <c r="J24" s="1"/>
      <c r="K24" s="1"/>
    </row>
    <row r="25" spans="1:11" ht="32.25" customHeight="1">
      <c r="A25" s="21"/>
      <c r="B25" s="110" t="s">
        <v>56</v>
      </c>
      <c r="C25" s="127" t="s">
        <v>52</v>
      </c>
      <c r="D25" s="128" t="s">
        <v>16</v>
      </c>
      <c r="E25" s="128" t="s">
        <v>17</v>
      </c>
      <c r="F25" s="128" t="s">
        <v>155</v>
      </c>
      <c r="G25" s="128"/>
      <c r="H25" s="157">
        <f>H26</f>
        <v>579.8</v>
      </c>
      <c r="J25" s="1"/>
      <c r="K25" s="1"/>
    </row>
    <row r="26" spans="1:11" ht="59.25" customHeight="1">
      <c r="A26" s="21"/>
      <c r="B26" s="110" t="s">
        <v>64</v>
      </c>
      <c r="C26" s="127" t="s">
        <v>52</v>
      </c>
      <c r="D26" s="128" t="s">
        <v>16</v>
      </c>
      <c r="E26" s="128" t="s">
        <v>17</v>
      </c>
      <c r="F26" s="128" t="s">
        <v>155</v>
      </c>
      <c r="G26" s="128" t="s">
        <v>65</v>
      </c>
      <c r="H26" s="157">
        <v>579.8</v>
      </c>
      <c r="J26" s="101"/>
      <c r="K26" s="1"/>
    </row>
    <row r="27" spans="1:11" ht="72" customHeight="1">
      <c r="A27" s="21"/>
      <c r="B27" s="19" t="s">
        <v>45</v>
      </c>
      <c r="C27" s="127" t="s">
        <v>52</v>
      </c>
      <c r="D27" s="128" t="s">
        <v>16</v>
      </c>
      <c r="E27" s="128" t="s">
        <v>20</v>
      </c>
      <c r="F27" s="128"/>
      <c r="G27" s="128"/>
      <c r="H27" s="158">
        <f>H32+H33+H34+H35</f>
        <v>2519</v>
      </c>
      <c r="J27" s="1"/>
      <c r="K27" s="1"/>
    </row>
    <row r="28" spans="1:11" ht="46.5" customHeight="1">
      <c r="A28" s="21"/>
      <c r="B28" s="129" t="s">
        <v>193</v>
      </c>
      <c r="C28" s="127" t="s">
        <v>52</v>
      </c>
      <c r="D28" s="128" t="s">
        <v>16</v>
      </c>
      <c r="E28" s="128" t="s">
        <v>20</v>
      </c>
      <c r="F28" s="128" t="s">
        <v>152</v>
      </c>
      <c r="G28" s="128"/>
      <c r="H28" s="157">
        <f>H29</f>
        <v>2519</v>
      </c>
      <c r="J28" s="1"/>
      <c r="K28" s="1"/>
    </row>
    <row r="29" spans="1:11" ht="36" customHeight="1">
      <c r="A29" s="21"/>
      <c r="B29" s="129" t="s">
        <v>239</v>
      </c>
      <c r="C29" s="127" t="s">
        <v>52</v>
      </c>
      <c r="D29" s="128" t="s">
        <v>16</v>
      </c>
      <c r="E29" s="128" t="s">
        <v>20</v>
      </c>
      <c r="F29" s="128" t="s">
        <v>151</v>
      </c>
      <c r="G29" s="128"/>
      <c r="H29" s="157">
        <f>H30</f>
        <v>2519</v>
      </c>
      <c r="J29" s="1"/>
      <c r="K29" s="1"/>
    </row>
    <row r="30" spans="1:11" ht="46.5" customHeight="1">
      <c r="A30" s="21"/>
      <c r="B30" s="104" t="s">
        <v>156</v>
      </c>
      <c r="C30" s="127" t="s">
        <v>52</v>
      </c>
      <c r="D30" s="128" t="s">
        <v>16</v>
      </c>
      <c r="E30" s="128" t="s">
        <v>20</v>
      </c>
      <c r="F30" s="128" t="s">
        <v>157</v>
      </c>
      <c r="G30" s="128"/>
      <c r="H30" s="157">
        <f>H31+H35</f>
        <v>2519</v>
      </c>
      <c r="J30" s="1"/>
      <c r="K30" s="1"/>
    </row>
    <row r="31" spans="1:11" ht="29.25" customHeight="1">
      <c r="A31" s="21"/>
      <c r="B31" s="110" t="s">
        <v>56</v>
      </c>
      <c r="C31" s="127" t="s">
        <v>52</v>
      </c>
      <c r="D31" s="128" t="s">
        <v>16</v>
      </c>
      <c r="E31" s="128" t="s">
        <v>20</v>
      </c>
      <c r="F31" s="128" t="s">
        <v>158</v>
      </c>
      <c r="G31" s="128"/>
      <c r="H31" s="157">
        <f>H32+H33+H34</f>
        <v>2515.2</v>
      </c>
      <c r="J31" s="1"/>
      <c r="K31" s="1"/>
    </row>
    <row r="32" spans="1:11" ht="58.5" customHeight="1">
      <c r="A32" s="21"/>
      <c r="B32" s="24" t="s">
        <v>64</v>
      </c>
      <c r="C32" s="127" t="s">
        <v>52</v>
      </c>
      <c r="D32" s="128" t="s">
        <v>16</v>
      </c>
      <c r="E32" s="128" t="s">
        <v>20</v>
      </c>
      <c r="F32" s="128" t="s">
        <v>158</v>
      </c>
      <c r="G32" s="128" t="s">
        <v>65</v>
      </c>
      <c r="H32" s="157">
        <v>2338.1</v>
      </c>
      <c r="I32" s="1">
        <v>-40000</v>
      </c>
      <c r="J32" s="1"/>
      <c r="K32" s="1"/>
    </row>
    <row r="33" spans="1:11" ht="50.25" customHeight="1">
      <c r="A33" s="21"/>
      <c r="B33" s="112" t="s">
        <v>180</v>
      </c>
      <c r="C33" s="127" t="s">
        <v>52</v>
      </c>
      <c r="D33" s="128" t="s">
        <v>16</v>
      </c>
      <c r="E33" s="128" t="s">
        <v>20</v>
      </c>
      <c r="F33" s="128" t="s">
        <v>158</v>
      </c>
      <c r="G33" s="128" t="s">
        <v>66</v>
      </c>
      <c r="H33" s="157">
        <f>117.1-30</f>
        <v>87.1</v>
      </c>
      <c r="I33" s="1">
        <v>10000</v>
      </c>
      <c r="J33" s="1"/>
      <c r="K33" s="1"/>
    </row>
    <row r="34" spans="1:11" ht="25.5" customHeight="1">
      <c r="A34" s="21"/>
      <c r="B34" s="112" t="s">
        <v>70</v>
      </c>
      <c r="C34" s="127" t="s">
        <v>52</v>
      </c>
      <c r="D34" s="128" t="s">
        <v>16</v>
      </c>
      <c r="E34" s="128" t="s">
        <v>20</v>
      </c>
      <c r="F34" s="128" t="s">
        <v>158</v>
      </c>
      <c r="G34" s="128" t="s">
        <v>67</v>
      </c>
      <c r="H34" s="157">
        <f>60+30</f>
        <v>90</v>
      </c>
      <c r="I34" s="1">
        <v>30000</v>
      </c>
      <c r="J34" s="1"/>
      <c r="K34" s="1"/>
    </row>
    <row r="35" spans="1:11" ht="43.5" customHeight="1">
      <c r="A35" s="21"/>
      <c r="B35" s="114" t="s">
        <v>94</v>
      </c>
      <c r="C35" s="127" t="s">
        <v>52</v>
      </c>
      <c r="D35" s="128" t="s">
        <v>16</v>
      </c>
      <c r="E35" s="128" t="s">
        <v>20</v>
      </c>
      <c r="F35" s="128" t="s">
        <v>159</v>
      </c>
      <c r="G35" s="128"/>
      <c r="H35" s="157">
        <f>H36</f>
        <v>3.8</v>
      </c>
      <c r="J35" s="1"/>
      <c r="K35" s="1"/>
    </row>
    <row r="36" spans="1:11" ht="36">
      <c r="A36" s="21"/>
      <c r="B36" s="112" t="s">
        <v>180</v>
      </c>
      <c r="C36" s="127" t="s">
        <v>52</v>
      </c>
      <c r="D36" s="128" t="s">
        <v>16</v>
      </c>
      <c r="E36" s="128" t="s">
        <v>20</v>
      </c>
      <c r="F36" s="128" t="s">
        <v>159</v>
      </c>
      <c r="G36" s="128" t="s">
        <v>66</v>
      </c>
      <c r="H36" s="158">
        <v>3.8</v>
      </c>
      <c r="J36" s="1"/>
      <c r="K36" s="1"/>
    </row>
    <row r="37" spans="1:11" ht="36">
      <c r="A37" s="21"/>
      <c r="B37" s="19" t="s">
        <v>21</v>
      </c>
      <c r="C37" s="124" t="s">
        <v>52</v>
      </c>
      <c r="D37" s="125" t="s">
        <v>16</v>
      </c>
      <c r="E37" s="125" t="s">
        <v>8</v>
      </c>
      <c r="F37" s="128"/>
      <c r="G37" s="128"/>
      <c r="H37" s="152">
        <f>H42</f>
        <v>6.7</v>
      </c>
      <c r="J37" s="1"/>
      <c r="K37" s="1"/>
    </row>
    <row r="38" spans="1:11" ht="36">
      <c r="A38" s="21"/>
      <c r="B38" s="129" t="s">
        <v>193</v>
      </c>
      <c r="C38" s="127" t="s">
        <v>52</v>
      </c>
      <c r="D38" s="128" t="s">
        <v>16</v>
      </c>
      <c r="E38" s="128" t="s">
        <v>8</v>
      </c>
      <c r="F38" s="128" t="s">
        <v>152</v>
      </c>
      <c r="G38" s="128"/>
      <c r="H38" s="158">
        <f>H42</f>
        <v>6.7</v>
      </c>
      <c r="J38" s="1"/>
      <c r="K38" s="1"/>
    </row>
    <row r="39" spans="1:11" ht="18">
      <c r="A39" s="21"/>
      <c r="B39" s="129" t="s">
        <v>239</v>
      </c>
      <c r="C39" s="127" t="s">
        <v>52</v>
      </c>
      <c r="D39" s="128" t="s">
        <v>16</v>
      </c>
      <c r="E39" s="128" t="s">
        <v>8</v>
      </c>
      <c r="F39" s="128" t="s">
        <v>151</v>
      </c>
      <c r="G39" s="128"/>
      <c r="H39" s="158">
        <f>H42</f>
        <v>6.7</v>
      </c>
      <c r="J39" s="1"/>
      <c r="K39" s="1"/>
    </row>
    <row r="40" spans="1:11" ht="36">
      <c r="A40" s="21"/>
      <c r="B40" s="112" t="s">
        <v>104</v>
      </c>
      <c r="C40" s="127" t="s">
        <v>52</v>
      </c>
      <c r="D40" s="128" t="s">
        <v>16</v>
      </c>
      <c r="E40" s="128" t="s">
        <v>8</v>
      </c>
      <c r="F40" s="128" t="s">
        <v>262</v>
      </c>
      <c r="G40" s="128"/>
      <c r="H40" s="158">
        <f>H42</f>
        <v>6.7</v>
      </c>
      <c r="J40" s="1"/>
      <c r="K40" s="1"/>
    </row>
    <row r="41" spans="1:11" ht="36">
      <c r="A41" s="21"/>
      <c r="B41" s="112" t="s">
        <v>258</v>
      </c>
      <c r="C41" s="127" t="s">
        <v>52</v>
      </c>
      <c r="D41" s="128" t="s">
        <v>16</v>
      </c>
      <c r="E41" s="128" t="s">
        <v>8</v>
      </c>
      <c r="F41" s="128" t="s">
        <v>263</v>
      </c>
      <c r="G41" s="128"/>
      <c r="H41" s="158">
        <f>H42</f>
        <v>6.7</v>
      </c>
      <c r="J41" s="1"/>
      <c r="K41" s="1"/>
    </row>
    <row r="42" spans="1:11" ht="18">
      <c r="A42" s="21"/>
      <c r="B42" s="121" t="s">
        <v>69</v>
      </c>
      <c r="C42" s="127" t="s">
        <v>52</v>
      </c>
      <c r="D42" s="128" t="s">
        <v>16</v>
      </c>
      <c r="E42" s="128" t="s">
        <v>8</v>
      </c>
      <c r="F42" s="128" t="s">
        <v>263</v>
      </c>
      <c r="G42" s="128" t="s">
        <v>68</v>
      </c>
      <c r="H42" s="158">
        <v>6.7</v>
      </c>
      <c r="J42" s="1"/>
      <c r="K42" s="1"/>
    </row>
    <row r="43" spans="1:11" ht="18">
      <c r="A43" s="21"/>
      <c r="B43" s="118" t="s">
        <v>246</v>
      </c>
      <c r="C43" s="124" t="s">
        <v>52</v>
      </c>
      <c r="D43" s="125" t="s">
        <v>16</v>
      </c>
      <c r="E43" s="125" t="s">
        <v>6</v>
      </c>
      <c r="F43" s="128"/>
      <c r="G43" s="128"/>
      <c r="H43" s="152">
        <f>H48</f>
        <v>0</v>
      </c>
      <c r="J43" s="1"/>
      <c r="K43" s="1"/>
    </row>
    <row r="44" spans="1:11" ht="36">
      <c r="A44" s="21"/>
      <c r="B44" s="129" t="s">
        <v>193</v>
      </c>
      <c r="C44" s="127" t="s">
        <v>52</v>
      </c>
      <c r="D44" s="128" t="s">
        <v>16</v>
      </c>
      <c r="E44" s="128" t="s">
        <v>6</v>
      </c>
      <c r="F44" s="128" t="s">
        <v>152</v>
      </c>
      <c r="G44" s="128"/>
      <c r="H44" s="158">
        <f>H48</f>
        <v>0</v>
      </c>
      <c r="J44" s="1"/>
      <c r="K44" s="1"/>
    </row>
    <row r="45" spans="1:11" ht="18">
      <c r="A45" s="21"/>
      <c r="B45" s="113" t="s">
        <v>239</v>
      </c>
      <c r="C45" s="127" t="s">
        <v>52</v>
      </c>
      <c r="D45" s="128" t="s">
        <v>16</v>
      </c>
      <c r="E45" s="128" t="s">
        <v>6</v>
      </c>
      <c r="F45" s="128" t="s">
        <v>151</v>
      </c>
      <c r="G45" s="128"/>
      <c r="H45" s="158">
        <f>H48</f>
        <v>0</v>
      </c>
      <c r="J45" s="1"/>
      <c r="K45" s="1"/>
    </row>
    <row r="46" spans="1:11" ht="18">
      <c r="A46" s="21"/>
      <c r="B46" s="112" t="s">
        <v>240</v>
      </c>
      <c r="C46" s="127" t="s">
        <v>52</v>
      </c>
      <c r="D46" s="128" t="s">
        <v>16</v>
      </c>
      <c r="E46" s="128" t="s">
        <v>6</v>
      </c>
      <c r="F46" s="128" t="s">
        <v>252</v>
      </c>
      <c r="G46" s="128"/>
      <c r="H46" s="158">
        <f>H48</f>
        <v>0</v>
      </c>
      <c r="J46" s="1"/>
      <c r="K46" s="1"/>
    </row>
    <row r="47" spans="1:11" ht="18">
      <c r="A47" s="21"/>
      <c r="B47" s="112" t="s">
        <v>241</v>
      </c>
      <c r="C47" s="127" t="s">
        <v>52</v>
      </c>
      <c r="D47" s="128" t="s">
        <v>16</v>
      </c>
      <c r="E47" s="128" t="s">
        <v>6</v>
      </c>
      <c r="F47" s="128" t="s">
        <v>251</v>
      </c>
      <c r="G47" s="128"/>
      <c r="H47" s="158">
        <f>H48</f>
        <v>0</v>
      </c>
      <c r="J47" s="1"/>
      <c r="K47" s="1"/>
    </row>
    <row r="48" spans="1:11" ht="18">
      <c r="A48" s="21"/>
      <c r="B48" s="113" t="s">
        <v>70</v>
      </c>
      <c r="C48" s="127" t="s">
        <v>52</v>
      </c>
      <c r="D48" s="128" t="s">
        <v>16</v>
      </c>
      <c r="E48" s="128" t="s">
        <v>6</v>
      </c>
      <c r="F48" s="128" t="s">
        <v>251</v>
      </c>
      <c r="G48" s="128" t="s">
        <v>67</v>
      </c>
      <c r="H48" s="158">
        <v>0</v>
      </c>
      <c r="J48" s="1"/>
      <c r="K48" s="1"/>
    </row>
    <row r="49" spans="1:253" s="2" customFormat="1" ht="26.25" customHeight="1">
      <c r="A49" s="21"/>
      <c r="B49" s="108" t="s">
        <v>36</v>
      </c>
      <c r="C49" s="124" t="s">
        <v>52</v>
      </c>
      <c r="D49" s="125" t="s">
        <v>16</v>
      </c>
      <c r="E49" s="125" t="s">
        <v>9</v>
      </c>
      <c r="F49" s="128"/>
      <c r="G49" s="128"/>
      <c r="H49" s="156">
        <f>H50</f>
        <v>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21.75" customHeight="1">
      <c r="A50" s="21"/>
      <c r="B50" s="111" t="s">
        <v>90</v>
      </c>
      <c r="C50" s="127" t="s">
        <v>52</v>
      </c>
      <c r="D50" s="128" t="s">
        <v>16</v>
      </c>
      <c r="E50" s="128" t="s">
        <v>9</v>
      </c>
      <c r="F50" s="128" t="s">
        <v>166</v>
      </c>
      <c r="G50" s="128"/>
      <c r="H50" s="157">
        <f>H51</f>
        <v>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21.75" customHeight="1">
      <c r="A51" s="21"/>
      <c r="B51" s="111" t="s">
        <v>91</v>
      </c>
      <c r="C51" s="127" t="s">
        <v>52</v>
      </c>
      <c r="D51" s="128" t="s">
        <v>16</v>
      </c>
      <c r="E51" s="128" t="s">
        <v>9</v>
      </c>
      <c r="F51" s="128" t="s">
        <v>168</v>
      </c>
      <c r="G51" s="128"/>
      <c r="H51" s="157">
        <f>H52</f>
        <v>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24.75" customHeight="1">
      <c r="A52" s="21"/>
      <c r="B52" s="111" t="s">
        <v>36</v>
      </c>
      <c r="C52" s="127" t="s">
        <v>52</v>
      </c>
      <c r="D52" s="128" t="s">
        <v>16</v>
      </c>
      <c r="E52" s="128" t="s">
        <v>9</v>
      </c>
      <c r="F52" s="128" t="s">
        <v>169</v>
      </c>
      <c r="G52" s="128"/>
      <c r="H52" s="157">
        <f>H53</f>
        <v>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11" ht="20.25" customHeight="1">
      <c r="A53" s="21"/>
      <c r="B53" s="120" t="s">
        <v>22</v>
      </c>
      <c r="C53" s="127" t="s">
        <v>52</v>
      </c>
      <c r="D53" s="128" t="s">
        <v>16</v>
      </c>
      <c r="E53" s="128" t="s">
        <v>9</v>
      </c>
      <c r="F53" s="128" t="s">
        <v>170</v>
      </c>
      <c r="G53" s="128"/>
      <c r="H53" s="157">
        <f>H54</f>
        <v>5</v>
      </c>
      <c r="J53" s="1"/>
      <c r="K53" s="1"/>
    </row>
    <row r="54" spans="1:11" ht="20.25" customHeight="1">
      <c r="A54" s="21"/>
      <c r="B54" s="113" t="s">
        <v>70</v>
      </c>
      <c r="C54" s="127" t="s">
        <v>52</v>
      </c>
      <c r="D54" s="128" t="s">
        <v>16</v>
      </c>
      <c r="E54" s="128" t="s">
        <v>9</v>
      </c>
      <c r="F54" s="128" t="s">
        <v>170</v>
      </c>
      <c r="G54" s="128" t="s">
        <v>67</v>
      </c>
      <c r="H54" s="157">
        <v>5</v>
      </c>
      <c r="J54" s="1"/>
      <c r="K54" s="1"/>
    </row>
    <row r="55" spans="1:11" ht="44.25" customHeight="1">
      <c r="A55" s="21"/>
      <c r="B55" s="126" t="s">
        <v>37</v>
      </c>
      <c r="C55" s="124" t="s">
        <v>52</v>
      </c>
      <c r="D55" s="125" t="s">
        <v>16</v>
      </c>
      <c r="E55" s="125" t="s">
        <v>24</v>
      </c>
      <c r="F55" s="128"/>
      <c r="G55" s="128"/>
      <c r="H55" s="157">
        <f>H60+H62+H67+H76</f>
        <v>283.7</v>
      </c>
      <c r="J55" s="1"/>
      <c r="K55" s="1"/>
    </row>
    <row r="56" spans="1:11" ht="44.25" customHeight="1">
      <c r="A56" s="21"/>
      <c r="B56" s="113" t="s">
        <v>253</v>
      </c>
      <c r="C56" s="127" t="s">
        <v>52</v>
      </c>
      <c r="D56" s="128" t="s">
        <v>16</v>
      </c>
      <c r="E56" s="128" t="s">
        <v>24</v>
      </c>
      <c r="F56" s="128" t="s">
        <v>176</v>
      </c>
      <c r="G56" s="128"/>
      <c r="H56" s="157">
        <f>H60+H62</f>
        <v>0</v>
      </c>
      <c r="J56" s="1"/>
      <c r="K56" s="1"/>
    </row>
    <row r="57" spans="1:11" ht="44.25" customHeight="1">
      <c r="A57" s="21"/>
      <c r="B57" s="113" t="s">
        <v>239</v>
      </c>
      <c r="C57" s="127" t="s">
        <v>52</v>
      </c>
      <c r="D57" s="128" t="s">
        <v>16</v>
      </c>
      <c r="E57" s="128" t="s">
        <v>24</v>
      </c>
      <c r="F57" s="128" t="s">
        <v>132</v>
      </c>
      <c r="G57" s="128"/>
      <c r="H57" s="157">
        <f>H60+H62</f>
        <v>0</v>
      </c>
      <c r="J57" s="1"/>
      <c r="K57" s="1"/>
    </row>
    <row r="58" spans="1:11" ht="59.25" customHeight="1">
      <c r="A58" s="21"/>
      <c r="B58" s="113" t="s">
        <v>133</v>
      </c>
      <c r="C58" s="127" t="s">
        <v>52</v>
      </c>
      <c r="D58" s="128" t="s">
        <v>16</v>
      </c>
      <c r="E58" s="128" t="s">
        <v>24</v>
      </c>
      <c r="F58" s="128" t="s">
        <v>134</v>
      </c>
      <c r="G58" s="128"/>
      <c r="H58" s="157">
        <f>H60+H62</f>
        <v>0</v>
      </c>
      <c r="J58" s="1"/>
      <c r="K58" s="1"/>
    </row>
    <row r="59" spans="1:11" ht="44.25" customHeight="1">
      <c r="A59" s="21"/>
      <c r="B59" s="113" t="s">
        <v>256</v>
      </c>
      <c r="C59" s="127" t="s">
        <v>52</v>
      </c>
      <c r="D59" s="128" t="s">
        <v>16</v>
      </c>
      <c r="E59" s="128" t="s">
        <v>24</v>
      </c>
      <c r="F59" s="128" t="s">
        <v>257</v>
      </c>
      <c r="G59" s="128"/>
      <c r="H59" s="157">
        <f>H60</f>
        <v>0</v>
      </c>
      <c r="J59" s="1"/>
      <c r="K59" s="1"/>
    </row>
    <row r="60" spans="1:11" ht="44.25" customHeight="1">
      <c r="A60" s="21"/>
      <c r="B60" s="112" t="s">
        <v>180</v>
      </c>
      <c r="C60" s="127" t="s">
        <v>52</v>
      </c>
      <c r="D60" s="128" t="s">
        <v>16</v>
      </c>
      <c r="E60" s="128" t="s">
        <v>24</v>
      </c>
      <c r="F60" s="128" t="s">
        <v>257</v>
      </c>
      <c r="G60" s="128" t="s">
        <v>66</v>
      </c>
      <c r="H60" s="157">
        <v>0</v>
      </c>
      <c r="J60" s="1"/>
      <c r="K60" s="1"/>
    </row>
    <row r="61" spans="1:11" ht="44.25" customHeight="1">
      <c r="A61" s="21"/>
      <c r="B61" s="179" t="s">
        <v>267</v>
      </c>
      <c r="C61" s="127" t="s">
        <v>52</v>
      </c>
      <c r="D61" s="128" t="s">
        <v>16</v>
      </c>
      <c r="E61" s="128" t="s">
        <v>24</v>
      </c>
      <c r="F61" s="128" t="s">
        <v>268</v>
      </c>
      <c r="G61" s="128"/>
      <c r="H61" s="157">
        <f>H62</f>
        <v>0</v>
      </c>
      <c r="J61" s="1"/>
      <c r="K61" s="1"/>
    </row>
    <row r="62" spans="1:11" ht="44.25" customHeight="1">
      <c r="A62" s="21"/>
      <c r="B62" s="112" t="s">
        <v>180</v>
      </c>
      <c r="C62" s="127" t="s">
        <v>52</v>
      </c>
      <c r="D62" s="128" t="s">
        <v>16</v>
      </c>
      <c r="E62" s="128" t="s">
        <v>24</v>
      </c>
      <c r="F62" s="128" t="s">
        <v>268</v>
      </c>
      <c r="G62" s="128" t="s">
        <v>66</v>
      </c>
      <c r="H62" s="157">
        <v>0</v>
      </c>
      <c r="J62" s="1"/>
      <c r="K62" s="1"/>
    </row>
    <row r="63" spans="1:11" ht="51" customHeight="1">
      <c r="A63" s="21"/>
      <c r="B63" s="113" t="s">
        <v>193</v>
      </c>
      <c r="C63" s="127" t="s">
        <v>52</v>
      </c>
      <c r="D63" s="128" t="s">
        <v>16</v>
      </c>
      <c r="E63" s="128" t="s">
        <v>24</v>
      </c>
      <c r="F63" s="128" t="s">
        <v>152</v>
      </c>
      <c r="G63" s="128"/>
      <c r="H63" s="157">
        <f>H67+H76</f>
        <v>283.7</v>
      </c>
      <c r="J63" s="1"/>
      <c r="K63" s="1"/>
    </row>
    <row r="64" spans="1:11" ht="25.5" customHeight="1">
      <c r="A64" s="21"/>
      <c r="B64" s="113" t="s">
        <v>239</v>
      </c>
      <c r="C64" s="127" t="s">
        <v>52</v>
      </c>
      <c r="D64" s="128" t="s">
        <v>16</v>
      </c>
      <c r="E64" s="128" t="s">
        <v>24</v>
      </c>
      <c r="F64" s="128" t="s">
        <v>151</v>
      </c>
      <c r="G64" s="128"/>
      <c r="H64" s="157">
        <f>H67+H76</f>
        <v>283.7</v>
      </c>
      <c r="J64" s="1"/>
      <c r="K64" s="1"/>
    </row>
    <row r="65" spans="1:11" ht="27" customHeight="1">
      <c r="A65" s="21"/>
      <c r="B65" s="104" t="s">
        <v>156</v>
      </c>
      <c r="C65" s="127" t="s">
        <v>52</v>
      </c>
      <c r="D65" s="128" t="s">
        <v>16</v>
      </c>
      <c r="E65" s="128" t="s">
        <v>24</v>
      </c>
      <c r="F65" s="128" t="s">
        <v>157</v>
      </c>
      <c r="G65" s="128"/>
      <c r="H65" s="157">
        <f>H66</f>
        <v>283.7</v>
      </c>
      <c r="J65" s="1"/>
      <c r="K65" s="1"/>
    </row>
    <row r="66" spans="1:11" ht="39" customHeight="1">
      <c r="A66" s="21"/>
      <c r="B66" s="130" t="s">
        <v>77</v>
      </c>
      <c r="C66" s="127" t="s">
        <v>52</v>
      </c>
      <c r="D66" s="128" t="s">
        <v>16</v>
      </c>
      <c r="E66" s="128" t="s">
        <v>24</v>
      </c>
      <c r="F66" s="128" t="s">
        <v>162</v>
      </c>
      <c r="G66" s="128"/>
      <c r="H66" s="157">
        <f>H67</f>
        <v>283.7</v>
      </c>
      <c r="J66" s="1"/>
      <c r="K66" s="1"/>
    </row>
    <row r="67" spans="1:11" ht="42.75" customHeight="1">
      <c r="A67" s="21"/>
      <c r="B67" s="112" t="s">
        <v>180</v>
      </c>
      <c r="C67" s="127" t="s">
        <v>52</v>
      </c>
      <c r="D67" s="128" t="s">
        <v>16</v>
      </c>
      <c r="E67" s="128" t="s">
        <v>24</v>
      </c>
      <c r="F67" s="128" t="s">
        <v>162</v>
      </c>
      <c r="G67" s="128" t="s">
        <v>66</v>
      </c>
      <c r="H67" s="157">
        <v>283.7</v>
      </c>
      <c r="I67" s="1">
        <v>220500</v>
      </c>
      <c r="J67" s="1"/>
      <c r="K67" s="1"/>
    </row>
    <row r="68" spans="1:11" ht="61.5" customHeight="1">
      <c r="A68" s="21"/>
      <c r="B68" s="112" t="s">
        <v>161</v>
      </c>
      <c r="C68" s="127" t="s">
        <v>52</v>
      </c>
      <c r="D68" s="107" t="s">
        <v>16</v>
      </c>
      <c r="E68" s="107" t="s">
        <v>24</v>
      </c>
      <c r="F68" s="128" t="s">
        <v>160</v>
      </c>
      <c r="G68" s="128"/>
      <c r="H68" s="157">
        <v>0</v>
      </c>
      <c r="J68" s="1"/>
      <c r="K68" s="1"/>
    </row>
    <row r="69" spans="1:11" ht="51" customHeight="1">
      <c r="A69" s="21"/>
      <c r="B69" s="112" t="s">
        <v>78</v>
      </c>
      <c r="C69" s="127" t="s">
        <v>52</v>
      </c>
      <c r="D69" s="107" t="s">
        <v>16</v>
      </c>
      <c r="E69" s="107" t="s">
        <v>24</v>
      </c>
      <c r="F69" s="128" t="s">
        <v>164</v>
      </c>
      <c r="G69" s="128"/>
      <c r="H69" s="157">
        <v>0</v>
      </c>
      <c r="J69" s="1"/>
      <c r="K69" s="1"/>
    </row>
    <row r="70" spans="1:11" ht="42.75" customHeight="1">
      <c r="A70" s="21"/>
      <c r="B70" s="112" t="s">
        <v>78</v>
      </c>
      <c r="C70" s="106" t="s">
        <v>52</v>
      </c>
      <c r="D70" s="107" t="s">
        <v>16</v>
      </c>
      <c r="E70" s="107" t="s">
        <v>24</v>
      </c>
      <c r="F70" s="128" t="s">
        <v>164</v>
      </c>
      <c r="G70" s="128"/>
      <c r="H70" s="157">
        <v>0</v>
      </c>
      <c r="J70" s="1"/>
      <c r="K70" s="1"/>
    </row>
    <row r="71" spans="1:11" ht="46.5" customHeight="1">
      <c r="A71" s="21"/>
      <c r="B71" s="112" t="s">
        <v>180</v>
      </c>
      <c r="C71" s="127" t="s">
        <v>52</v>
      </c>
      <c r="D71" s="128" t="s">
        <v>16</v>
      </c>
      <c r="E71" s="128" t="s">
        <v>24</v>
      </c>
      <c r="F71" s="128" t="s">
        <v>164</v>
      </c>
      <c r="G71" s="128" t="s">
        <v>66</v>
      </c>
      <c r="H71" s="159">
        <v>0</v>
      </c>
      <c r="J71" s="1"/>
      <c r="K71" s="1"/>
    </row>
    <row r="72" spans="1:11" ht="31.5" customHeight="1">
      <c r="A72" s="21"/>
      <c r="B72" s="112" t="s">
        <v>178</v>
      </c>
      <c r="C72" s="106" t="s">
        <v>52</v>
      </c>
      <c r="D72" s="107" t="s">
        <v>16</v>
      </c>
      <c r="E72" s="107" t="s">
        <v>24</v>
      </c>
      <c r="F72" s="128" t="s">
        <v>179</v>
      </c>
      <c r="G72" s="128"/>
      <c r="H72" s="157"/>
      <c r="J72" s="1"/>
      <c r="K72" s="1"/>
    </row>
    <row r="73" spans="1:11" ht="40.5" customHeight="1">
      <c r="A73" s="21"/>
      <c r="B73" s="113" t="s">
        <v>239</v>
      </c>
      <c r="C73" s="106" t="s">
        <v>52</v>
      </c>
      <c r="D73" s="107" t="s">
        <v>16</v>
      </c>
      <c r="E73" s="107" t="s">
        <v>24</v>
      </c>
      <c r="F73" s="128" t="s">
        <v>151</v>
      </c>
      <c r="G73" s="128"/>
      <c r="H73" s="157"/>
      <c r="J73" s="1"/>
      <c r="K73" s="1"/>
    </row>
    <row r="74" spans="1:11" ht="43.5" customHeight="1">
      <c r="A74" s="21"/>
      <c r="B74" s="112" t="s">
        <v>236</v>
      </c>
      <c r="C74" s="106" t="s">
        <v>52</v>
      </c>
      <c r="D74" s="107" t="s">
        <v>16</v>
      </c>
      <c r="E74" s="107" t="s">
        <v>24</v>
      </c>
      <c r="F74" s="128" t="s">
        <v>229</v>
      </c>
      <c r="G74" s="128"/>
      <c r="H74" s="157">
        <f>H75</f>
        <v>0</v>
      </c>
      <c r="J74" s="1"/>
      <c r="K74" s="1"/>
    </row>
    <row r="75" spans="1:11" ht="39" customHeight="1">
      <c r="A75" s="21"/>
      <c r="B75" s="113" t="s">
        <v>230</v>
      </c>
      <c r="C75" s="106" t="s">
        <v>52</v>
      </c>
      <c r="D75" s="107" t="s">
        <v>16</v>
      </c>
      <c r="E75" s="107" t="s">
        <v>24</v>
      </c>
      <c r="F75" s="128" t="s">
        <v>231</v>
      </c>
      <c r="G75" s="128"/>
      <c r="H75" s="157">
        <f>H76</f>
        <v>0</v>
      </c>
      <c r="J75" s="1"/>
      <c r="K75" s="1"/>
    </row>
    <row r="76" spans="1:11" ht="45" customHeight="1">
      <c r="A76" s="21"/>
      <c r="B76" s="112" t="s">
        <v>180</v>
      </c>
      <c r="C76" s="106" t="s">
        <v>52</v>
      </c>
      <c r="D76" s="107" t="s">
        <v>16</v>
      </c>
      <c r="E76" s="107" t="s">
        <v>24</v>
      </c>
      <c r="F76" s="128" t="s">
        <v>231</v>
      </c>
      <c r="G76" s="128" t="s">
        <v>66</v>
      </c>
      <c r="H76" s="158">
        <v>0</v>
      </c>
      <c r="J76" s="1"/>
      <c r="K76" s="1"/>
    </row>
    <row r="77" spans="1:11" ht="25.5" customHeight="1">
      <c r="A77" s="23">
        <v>2</v>
      </c>
      <c r="B77" s="131" t="s">
        <v>34</v>
      </c>
      <c r="C77" s="124" t="s">
        <v>52</v>
      </c>
      <c r="D77" s="125" t="s">
        <v>17</v>
      </c>
      <c r="E77" s="128" t="s">
        <v>245</v>
      </c>
      <c r="F77" s="128"/>
      <c r="G77" s="128"/>
      <c r="H77" s="152">
        <f>H78</f>
        <v>80.4</v>
      </c>
      <c r="J77" s="1"/>
      <c r="K77" s="1"/>
    </row>
    <row r="78" spans="1:253" ht="27" customHeight="1">
      <c r="A78" s="22"/>
      <c r="B78" s="19" t="s">
        <v>35</v>
      </c>
      <c r="C78" s="127" t="s">
        <v>52</v>
      </c>
      <c r="D78" s="128" t="s">
        <v>17</v>
      </c>
      <c r="E78" s="128" t="s">
        <v>18</v>
      </c>
      <c r="F78" s="128"/>
      <c r="G78" s="128"/>
      <c r="H78" s="157">
        <f>H79</f>
        <v>80.4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36">
      <c r="A79" s="22"/>
      <c r="B79" s="129" t="s">
        <v>193</v>
      </c>
      <c r="C79" s="127" t="s">
        <v>52</v>
      </c>
      <c r="D79" s="128" t="s">
        <v>17</v>
      </c>
      <c r="E79" s="128" t="s">
        <v>18</v>
      </c>
      <c r="F79" s="128" t="s">
        <v>152</v>
      </c>
      <c r="G79" s="128"/>
      <c r="H79" s="157">
        <f>H80</f>
        <v>80.4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22.5" customHeight="1">
      <c r="A80" s="22"/>
      <c r="B80" s="116" t="s">
        <v>239</v>
      </c>
      <c r="C80" s="127" t="s">
        <v>52</v>
      </c>
      <c r="D80" s="128" t="s">
        <v>17</v>
      </c>
      <c r="E80" s="128" t="s">
        <v>18</v>
      </c>
      <c r="F80" s="128" t="s">
        <v>151</v>
      </c>
      <c r="G80" s="128"/>
      <c r="H80" s="157">
        <f>H81</f>
        <v>80.4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30" customHeight="1">
      <c r="A81" s="22"/>
      <c r="B81" s="114" t="s">
        <v>156</v>
      </c>
      <c r="C81" s="106" t="s">
        <v>52</v>
      </c>
      <c r="D81" s="107" t="s">
        <v>17</v>
      </c>
      <c r="E81" s="107" t="s">
        <v>18</v>
      </c>
      <c r="F81" s="107" t="s">
        <v>157</v>
      </c>
      <c r="G81" s="128"/>
      <c r="H81" s="157">
        <f>H82</f>
        <v>80.4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35.25" customHeight="1">
      <c r="A82" s="22"/>
      <c r="B82" s="129" t="s">
        <v>30</v>
      </c>
      <c r="C82" s="127" t="s">
        <v>52</v>
      </c>
      <c r="D82" s="128" t="s">
        <v>17</v>
      </c>
      <c r="E82" s="128" t="s">
        <v>18</v>
      </c>
      <c r="F82" s="107" t="s">
        <v>163</v>
      </c>
      <c r="G82" s="128"/>
      <c r="H82" s="157">
        <f>H83+H84</f>
        <v>80.4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57" customHeight="1">
      <c r="A83" s="22"/>
      <c r="B83" s="19" t="s">
        <v>64</v>
      </c>
      <c r="C83" s="127" t="s">
        <v>52</v>
      </c>
      <c r="D83" s="128" t="s">
        <v>17</v>
      </c>
      <c r="E83" s="128" t="s">
        <v>18</v>
      </c>
      <c r="F83" s="107" t="s">
        <v>163</v>
      </c>
      <c r="G83" s="107" t="s">
        <v>65</v>
      </c>
      <c r="H83" s="157">
        <v>75.4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28.5" customHeight="1">
      <c r="A84" s="22"/>
      <c r="B84" s="112" t="s">
        <v>180</v>
      </c>
      <c r="C84" s="127" t="s">
        <v>52</v>
      </c>
      <c r="D84" s="128" t="s">
        <v>17</v>
      </c>
      <c r="E84" s="128" t="s">
        <v>18</v>
      </c>
      <c r="F84" s="107" t="s">
        <v>163</v>
      </c>
      <c r="G84" s="128" t="s">
        <v>66</v>
      </c>
      <c r="H84" s="157">
        <v>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27" customHeight="1">
      <c r="A85" s="23">
        <v>3</v>
      </c>
      <c r="B85" s="132" t="s">
        <v>38</v>
      </c>
      <c r="C85" s="124" t="s">
        <v>52</v>
      </c>
      <c r="D85" s="125" t="s">
        <v>18</v>
      </c>
      <c r="E85" s="128" t="s">
        <v>245</v>
      </c>
      <c r="F85" s="128"/>
      <c r="G85" s="128"/>
      <c r="H85" s="156">
        <f>H91+H95+H101+H107</f>
        <v>40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42" customHeight="1">
      <c r="A86" s="21"/>
      <c r="B86" s="19" t="s">
        <v>31</v>
      </c>
      <c r="C86" s="127" t="s">
        <v>52</v>
      </c>
      <c r="D86" s="128" t="s">
        <v>18</v>
      </c>
      <c r="E86" s="128" t="s">
        <v>11</v>
      </c>
      <c r="F86" s="128"/>
      <c r="G86" s="128"/>
      <c r="H86" s="156">
        <f>H91+H95</f>
        <v>17.4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11" ht="42.75" customHeight="1">
      <c r="A87" s="21"/>
      <c r="B87" s="133" t="s">
        <v>188</v>
      </c>
      <c r="C87" s="106" t="s">
        <v>52</v>
      </c>
      <c r="D87" s="107" t="s">
        <v>18</v>
      </c>
      <c r="E87" s="107" t="s">
        <v>11</v>
      </c>
      <c r="F87" s="107" t="s">
        <v>121</v>
      </c>
      <c r="G87" s="128"/>
      <c r="H87" s="157">
        <f>H91+H95</f>
        <v>17.4</v>
      </c>
      <c r="J87" s="1"/>
      <c r="K87" s="1"/>
    </row>
    <row r="88" spans="1:11" ht="42" customHeight="1">
      <c r="A88" s="21"/>
      <c r="B88" s="116" t="s">
        <v>79</v>
      </c>
      <c r="C88" s="127" t="s">
        <v>52</v>
      </c>
      <c r="D88" s="128" t="s">
        <v>18</v>
      </c>
      <c r="E88" s="128" t="s">
        <v>11</v>
      </c>
      <c r="F88" s="107" t="s">
        <v>122</v>
      </c>
      <c r="G88" s="128"/>
      <c r="H88" s="157">
        <f>H91+H95</f>
        <v>17.4</v>
      </c>
      <c r="J88" s="1"/>
      <c r="K88" s="1"/>
    </row>
    <row r="89" spans="1:11" ht="54.75" customHeight="1">
      <c r="A89" s="21"/>
      <c r="B89" s="116" t="s">
        <v>217</v>
      </c>
      <c r="C89" s="106" t="s">
        <v>52</v>
      </c>
      <c r="D89" s="107" t="s">
        <v>18</v>
      </c>
      <c r="E89" s="107" t="s">
        <v>11</v>
      </c>
      <c r="F89" s="37" t="s">
        <v>215</v>
      </c>
      <c r="G89" s="128"/>
      <c r="H89" s="157">
        <f>H91</f>
        <v>2.4</v>
      </c>
      <c r="J89" s="1"/>
      <c r="K89" s="1"/>
    </row>
    <row r="90" spans="1:11" ht="59.25" customHeight="1">
      <c r="A90" s="21"/>
      <c r="B90" s="116" t="s">
        <v>216</v>
      </c>
      <c r="C90" s="127" t="s">
        <v>52</v>
      </c>
      <c r="D90" s="128" t="s">
        <v>18</v>
      </c>
      <c r="E90" s="128" t="s">
        <v>11</v>
      </c>
      <c r="F90" s="128" t="s">
        <v>214</v>
      </c>
      <c r="G90" s="128"/>
      <c r="H90" s="157">
        <f>H91</f>
        <v>2.4</v>
      </c>
      <c r="J90" s="1"/>
      <c r="K90" s="1"/>
    </row>
    <row r="91" spans="1:11" ht="44.25" customHeight="1">
      <c r="A91" s="21"/>
      <c r="B91" s="112" t="s">
        <v>180</v>
      </c>
      <c r="C91" s="127" t="s">
        <v>52</v>
      </c>
      <c r="D91" s="128" t="s">
        <v>18</v>
      </c>
      <c r="E91" s="128" t="s">
        <v>11</v>
      </c>
      <c r="F91" s="37" t="s">
        <v>214</v>
      </c>
      <c r="G91" s="128" t="s">
        <v>66</v>
      </c>
      <c r="H91" s="157">
        <v>2.4</v>
      </c>
      <c r="J91" s="1"/>
      <c r="K91" s="1"/>
    </row>
    <row r="92" spans="1:11" ht="26.25" customHeight="1">
      <c r="A92" s="21"/>
      <c r="B92" s="134" t="s">
        <v>50</v>
      </c>
      <c r="C92" s="127" t="s">
        <v>52</v>
      </c>
      <c r="D92" s="128" t="s">
        <v>18</v>
      </c>
      <c r="E92" s="128" t="s">
        <v>7</v>
      </c>
      <c r="F92" s="128"/>
      <c r="G92" s="128"/>
      <c r="H92" s="156">
        <v>0</v>
      </c>
      <c r="J92" s="1"/>
      <c r="K92" s="1"/>
    </row>
    <row r="93" spans="1:11" ht="38.25" customHeight="1">
      <c r="A93" s="21"/>
      <c r="B93" s="116" t="s">
        <v>123</v>
      </c>
      <c r="C93" s="127" t="s">
        <v>52</v>
      </c>
      <c r="D93" s="128" t="s">
        <v>18</v>
      </c>
      <c r="E93" s="128" t="s">
        <v>11</v>
      </c>
      <c r="F93" s="107" t="s">
        <v>124</v>
      </c>
      <c r="G93" s="128"/>
      <c r="H93" s="157">
        <f>H95</f>
        <v>15</v>
      </c>
      <c r="J93" s="1"/>
      <c r="K93" s="1"/>
    </row>
    <row r="94" spans="1:11" ht="43.5" customHeight="1">
      <c r="A94" s="21"/>
      <c r="B94" s="116" t="s">
        <v>63</v>
      </c>
      <c r="C94" s="127" t="s">
        <v>52</v>
      </c>
      <c r="D94" s="128" t="s">
        <v>18</v>
      </c>
      <c r="E94" s="128" t="s">
        <v>11</v>
      </c>
      <c r="F94" s="107" t="s">
        <v>125</v>
      </c>
      <c r="G94" s="128"/>
      <c r="H94" s="157">
        <f>H95</f>
        <v>15</v>
      </c>
      <c r="J94" s="1"/>
      <c r="K94" s="1"/>
    </row>
    <row r="95" spans="1:11" ht="39.75" customHeight="1">
      <c r="A95" s="21"/>
      <c r="B95" s="112" t="s">
        <v>180</v>
      </c>
      <c r="C95" s="127" t="s">
        <v>52</v>
      </c>
      <c r="D95" s="128" t="s">
        <v>18</v>
      </c>
      <c r="E95" s="128" t="s">
        <v>11</v>
      </c>
      <c r="F95" s="107" t="s">
        <v>125</v>
      </c>
      <c r="G95" s="128" t="s">
        <v>66</v>
      </c>
      <c r="H95" s="157">
        <v>15</v>
      </c>
      <c r="J95" s="1"/>
      <c r="K95" s="1"/>
    </row>
    <row r="96" spans="1:11" ht="19.5" customHeight="1">
      <c r="A96" s="21"/>
      <c r="B96" s="135" t="s">
        <v>95</v>
      </c>
      <c r="C96" s="127" t="s">
        <v>52</v>
      </c>
      <c r="D96" s="128" t="s">
        <v>18</v>
      </c>
      <c r="E96" s="128" t="s">
        <v>7</v>
      </c>
      <c r="F96" s="20"/>
      <c r="G96" s="128"/>
      <c r="H96" s="156">
        <f>H101</f>
        <v>15</v>
      </c>
      <c r="J96" s="1"/>
      <c r="K96" s="1"/>
    </row>
    <row r="97" spans="1:11" ht="48.75" customHeight="1">
      <c r="A97" s="21"/>
      <c r="B97" s="133" t="s">
        <v>188</v>
      </c>
      <c r="C97" s="127" t="s">
        <v>52</v>
      </c>
      <c r="D97" s="128" t="s">
        <v>18</v>
      </c>
      <c r="E97" s="128" t="s">
        <v>7</v>
      </c>
      <c r="F97" s="128" t="s">
        <v>121</v>
      </c>
      <c r="G97" s="128"/>
      <c r="H97" s="156">
        <f>H101</f>
        <v>15</v>
      </c>
      <c r="J97" s="1"/>
      <c r="K97" s="1"/>
    </row>
    <row r="98" spans="1:11" ht="21" customHeight="1">
      <c r="A98" s="21"/>
      <c r="B98" s="116" t="s">
        <v>57</v>
      </c>
      <c r="C98" s="127" t="s">
        <v>52</v>
      </c>
      <c r="D98" s="128" t="s">
        <v>18</v>
      </c>
      <c r="E98" s="128" t="s">
        <v>7</v>
      </c>
      <c r="F98" s="128" t="s">
        <v>128</v>
      </c>
      <c r="G98" s="128"/>
      <c r="H98" s="157">
        <f>H101</f>
        <v>15</v>
      </c>
      <c r="J98" s="1"/>
      <c r="K98" s="1"/>
    </row>
    <row r="99" spans="1:11" ht="24" customHeight="1">
      <c r="A99" s="21"/>
      <c r="B99" s="114" t="s">
        <v>130</v>
      </c>
      <c r="C99" s="106" t="s">
        <v>52</v>
      </c>
      <c r="D99" s="107" t="s">
        <v>18</v>
      </c>
      <c r="E99" s="107" t="s">
        <v>7</v>
      </c>
      <c r="F99" s="107" t="s">
        <v>129</v>
      </c>
      <c r="G99" s="128"/>
      <c r="H99" s="157">
        <f>H101</f>
        <v>15</v>
      </c>
      <c r="J99" s="1"/>
      <c r="K99" s="1"/>
    </row>
    <row r="100" spans="1:11" ht="21.75" customHeight="1">
      <c r="A100" s="21"/>
      <c r="B100" s="116" t="s">
        <v>58</v>
      </c>
      <c r="C100" s="127" t="s">
        <v>52</v>
      </c>
      <c r="D100" s="128" t="s">
        <v>18</v>
      </c>
      <c r="E100" s="128" t="s">
        <v>7</v>
      </c>
      <c r="F100" s="128" t="s">
        <v>131</v>
      </c>
      <c r="G100" s="128"/>
      <c r="H100" s="157">
        <f>H101</f>
        <v>15</v>
      </c>
      <c r="J100" s="1"/>
      <c r="K100" s="1"/>
    </row>
    <row r="101" spans="1:11" ht="42" customHeight="1">
      <c r="A101" s="21"/>
      <c r="B101" s="112" t="s">
        <v>180</v>
      </c>
      <c r="C101" s="127" t="s">
        <v>52</v>
      </c>
      <c r="D101" s="128" t="s">
        <v>18</v>
      </c>
      <c r="E101" s="128" t="s">
        <v>7</v>
      </c>
      <c r="F101" s="128" t="s">
        <v>131</v>
      </c>
      <c r="G101" s="128" t="s">
        <v>66</v>
      </c>
      <c r="H101" s="157">
        <v>15</v>
      </c>
      <c r="J101" s="1"/>
      <c r="K101" s="1"/>
    </row>
    <row r="102" spans="1:11" ht="36" customHeight="1">
      <c r="A102" s="21"/>
      <c r="B102" s="126" t="s">
        <v>47</v>
      </c>
      <c r="C102" s="127" t="s">
        <v>52</v>
      </c>
      <c r="D102" s="128" t="s">
        <v>18</v>
      </c>
      <c r="E102" s="128" t="s">
        <v>4</v>
      </c>
      <c r="F102" s="20"/>
      <c r="G102" s="128"/>
      <c r="H102" s="157">
        <f>H107</f>
        <v>7.6</v>
      </c>
      <c r="J102" s="1"/>
      <c r="K102" s="1"/>
    </row>
    <row r="103" spans="1:11" ht="48" customHeight="1">
      <c r="A103" s="21"/>
      <c r="B103" s="133" t="s">
        <v>188</v>
      </c>
      <c r="C103" s="127" t="s">
        <v>52</v>
      </c>
      <c r="D103" s="128" t="s">
        <v>18</v>
      </c>
      <c r="E103" s="128" t="s">
        <v>4</v>
      </c>
      <c r="F103" s="128" t="s">
        <v>121</v>
      </c>
      <c r="G103" s="128"/>
      <c r="H103" s="157">
        <f>H107</f>
        <v>7.6</v>
      </c>
      <c r="J103" s="1"/>
      <c r="K103" s="1"/>
    </row>
    <row r="104" spans="1:11" ht="31.5" customHeight="1">
      <c r="A104" s="21"/>
      <c r="B104" s="116" t="s">
        <v>80</v>
      </c>
      <c r="C104" s="127" t="s">
        <v>52</v>
      </c>
      <c r="D104" s="128" t="s">
        <v>18</v>
      </c>
      <c r="E104" s="128" t="s">
        <v>4</v>
      </c>
      <c r="F104" s="128" t="s">
        <v>126</v>
      </c>
      <c r="G104" s="128"/>
      <c r="H104" s="157">
        <f>H105</f>
        <v>7.6</v>
      </c>
      <c r="J104" s="1"/>
      <c r="K104" s="1"/>
    </row>
    <row r="105" spans="1:11" ht="27" customHeight="1">
      <c r="A105" s="21"/>
      <c r="B105" s="114" t="s">
        <v>260</v>
      </c>
      <c r="C105" s="106" t="s">
        <v>52</v>
      </c>
      <c r="D105" s="107" t="s">
        <v>18</v>
      </c>
      <c r="E105" s="107" t="s">
        <v>4</v>
      </c>
      <c r="F105" s="107" t="s">
        <v>127</v>
      </c>
      <c r="G105" s="107"/>
      <c r="H105" s="157">
        <f>H107</f>
        <v>7.6</v>
      </c>
      <c r="J105" s="1"/>
      <c r="K105" s="1"/>
    </row>
    <row r="106" spans="1:11" ht="63.75" customHeight="1">
      <c r="A106" s="21"/>
      <c r="B106" s="114" t="s">
        <v>261</v>
      </c>
      <c r="C106" s="106" t="s">
        <v>52</v>
      </c>
      <c r="D106" s="107" t="s">
        <v>18</v>
      </c>
      <c r="E106" s="107" t="s">
        <v>4</v>
      </c>
      <c r="F106" s="107" t="s">
        <v>211</v>
      </c>
      <c r="G106" s="107"/>
      <c r="H106" s="157">
        <f>H107</f>
        <v>7.6</v>
      </c>
      <c r="J106" s="1"/>
      <c r="K106" s="1"/>
    </row>
    <row r="107" spans="1:11" ht="42" customHeight="1">
      <c r="A107" s="22"/>
      <c r="B107" s="112" t="s">
        <v>180</v>
      </c>
      <c r="C107" s="106" t="s">
        <v>52</v>
      </c>
      <c r="D107" s="107" t="s">
        <v>18</v>
      </c>
      <c r="E107" s="107" t="s">
        <v>4</v>
      </c>
      <c r="F107" s="107" t="s">
        <v>211</v>
      </c>
      <c r="G107" s="107" t="s">
        <v>66</v>
      </c>
      <c r="H107" s="158">
        <v>7.6</v>
      </c>
      <c r="J107" s="1"/>
      <c r="K107" s="1"/>
    </row>
    <row r="108" spans="1:11" ht="24" customHeight="1">
      <c r="A108" s="23">
        <v>4</v>
      </c>
      <c r="B108" s="131" t="s">
        <v>39</v>
      </c>
      <c r="C108" s="124" t="s">
        <v>52</v>
      </c>
      <c r="D108" s="125" t="s">
        <v>20</v>
      </c>
      <c r="E108" s="128" t="s">
        <v>245</v>
      </c>
      <c r="F108" s="128"/>
      <c r="G108" s="128"/>
      <c r="H108" s="156">
        <f>H114+H126+H120</f>
        <v>4075.7</v>
      </c>
      <c r="J108" s="1"/>
      <c r="K108" s="1"/>
    </row>
    <row r="109" spans="1:11" ht="24" customHeight="1">
      <c r="A109" s="22"/>
      <c r="B109" s="116" t="s">
        <v>25</v>
      </c>
      <c r="C109" s="127" t="s">
        <v>52</v>
      </c>
      <c r="D109" s="128" t="s">
        <v>20</v>
      </c>
      <c r="E109" s="128" t="s">
        <v>11</v>
      </c>
      <c r="F109" s="128"/>
      <c r="G109" s="128"/>
      <c r="H109" s="157">
        <f>H110</f>
        <v>4051.1</v>
      </c>
      <c r="J109" s="1"/>
      <c r="K109" s="1"/>
    </row>
    <row r="110" spans="1:253" s="3" customFormat="1" ht="54" customHeight="1">
      <c r="A110" s="22"/>
      <c r="B110" s="136" t="s">
        <v>191</v>
      </c>
      <c r="C110" s="106" t="s">
        <v>52</v>
      </c>
      <c r="D110" s="107" t="s">
        <v>20</v>
      </c>
      <c r="E110" s="107" t="s">
        <v>11</v>
      </c>
      <c r="F110" s="107" t="s">
        <v>141</v>
      </c>
      <c r="G110" s="107"/>
      <c r="H110" s="157">
        <f>H111</f>
        <v>4051.1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s="3" customFormat="1" ht="30.75" customHeight="1">
      <c r="A111" s="22"/>
      <c r="B111" s="110" t="s">
        <v>239</v>
      </c>
      <c r="C111" s="106" t="s">
        <v>52</v>
      </c>
      <c r="D111" s="107" t="s">
        <v>20</v>
      </c>
      <c r="E111" s="107" t="s">
        <v>11</v>
      </c>
      <c r="F111" s="107" t="s">
        <v>142</v>
      </c>
      <c r="G111" s="107"/>
      <c r="H111" s="157">
        <f>H112</f>
        <v>4051.1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s="3" customFormat="1" ht="45" customHeight="1">
      <c r="A112" s="22"/>
      <c r="B112" s="110" t="s">
        <v>143</v>
      </c>
      <c r="C112" s="106" t="s">
        <v>52</v>
      </c>
      <c r="D112" s="107" t="s">
        <v>20</v>
      </c>
      <c r="E112" s="107" t="s">
        <v>11</v>
      </c>
      <c r="F112" s="107" t="s">
        <v>144</v>
      </c>
      <c r="G112" s="107"/>
      <c r="H112" s="157">
        <f>H113</f>
        <v>4051.1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s="3" customFormat="1" ht="60" customHeight="1">
      <c r="A113" s="21"/>
      <c r="B113" s="136" t="s">
        <v>81</v>
      </c>
      <c r="C113" s="106" t="s">
        <v>52</v>
      </c>
      <c r="D113" s="107" t="s">
        <v>20</v>
      </c>
      <c r="E113" s="107" t="s">
        <v>11</v>
      </c>
      <c r="F113" s="107" t="s">
        <v>145</v>
      </c>
      <c r="G113" s="107"/>
      <c r="H113" s="157">
        <f>H114</f>
        <v>4051.1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s="3" customFormat="1" ht="36">
      <c r="A114" s="21"/>
      <c r="B114" s="112" t="s">
        <v>180</v>
      </c>
      <c r="C114" s="106" t="s">
        <v>52</v>
      </c>
      <c r="D114" s="107" t="s">
        <v>20</v>
      </c>
      <c r="E114" s="107" t="s">
        <v>11</v>
      </c>
      <c r="F114" s="107" t="s">
        <v>145</v>
      </c>
      <c r="G114" s="107" t="s">
        <v>66</v>
      </c>
      <c r="H114" s="157">
        <v>4051.1</v>
      </c>
      <c r="I114" s="1">
        <v>2355205.36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3" customFormat="1" ht="29.25" customHeight="1">
      <c r="A115" s="21"/>
      <c r="B115" s="126" t="s">
        <v>71</v>
      </c>
      <c r="C115" s="106" t="s">
        <v>52</v>
      </c>
      <c r="D115" s="107" t="s">
        <v>20</v>
      </c>
      <c r="E115" s="107" t="s">
        <v>72</v>
      </c>
      <c r="F115" s="128"/>
      <c r="G115" s="128"/>
      <c r="H115" s="157">
        <f>H120+H126</f>
        <v>24.6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s="3" customFormat="1" ht="60" customHeight="1">
      <c r="A116" s="21"/>
      <c r="B116" s="168" t="s">
        <v>189</v>
      </c>
      <c r="C116" s="106" t="s">
        <v>52</v>
      </c>
      <c r="D116" s="107" t="s">
        <v>20</v>
      </c>
      <c r="E116" s="107" t="s">
        <v>72</v>
      </c>
      <c r="F116" s="107" t="s">
        <v>176</v>
      </c>
      <c r="G116" s="107"/>
      <c r="H116" s="158">
        <f>H117</f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s="3" customFormat="1" ht="28.5" customHeight="1">
      <c r="A117" s="21"/>
      <c r="B117" s="112" t="s">
        <v>239</v>
      </c>
      <c r="C117" s="106" t="s">
        <v>52</v>
      </c>
      <c r="D117" s="107" t="s">
        <v>20</v>
      </c>
      <c r="E117" s="107" t="s">
        <v>72</v>
      </c>
      <c r="F117" s="107" t="s">
        <v>132</v>
      </c>
      <c r="G117" s="107"/>
      <c r="H117" s="157">
        <f>H118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s="3" customFormat="1" ht="60" customHeight="1">
      <c r="A118" s="21"/>
      <c r="B118" s="168" t="s">
        <v>133</v>
      </c>
      <c r="C118" s="106" t="s">
        <v>52</v>
      </c>
      <c r="D118" s="107" t="s">
        <v>20</v>
      </c>
      <c r="E118" s="107" t="s">
        <v>72</v>
      </c>
      <c r="F118" s="107" t="s">
        <v>134</v>
      </c>
      <c r="G118" s="107"/>
      <c r="H118" s="157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s="3" customFormat="1" ht="46.5" customHeight="1">
      <c r="A119" s="21"/>
      <c r="B119" s="112" t="s">
        <v>97</v>
      </c>
      <c r="C119" s="106" t="s">
        <v>52</v>
      </c>
      <c r="D119" s="107" t="s">
        <v>20</v>
      </c>
      <c r="E119" s="107" t="s">
        <v>72</v>
      </c>
      <c r="F119" s="107" t="s">
        <v>135</v>
      </c>
      <c r="G119" s="107"/>
      <c r="H119" s="157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s="3" customFormat="1" ht="48" customHeight="1">
      <c r="A120" s="21"/>
      <c r="B120" s="112" t="s">
        <v>180</v>
      </c>
      <c r="C120" s="106" t="s">
        <v>52</v>
      </c>
      <c r="D120" s="107" t="s">
        <v>20</v>
      </c>
      <c r="E120" s="107" t="s">
        <v>72</v>
      </c>
      <c r="F120" s="107" t="s">
        <v>135</v>
      </c>
      <c r="G120" s="107" t="s">
        <v>66</v>
      </c>
      <c r="H120" s="157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s="3" customFormat="1" ht="24" customHeight="1">
      <c r="A121" s="21"/>
      <c r="B121" s="118" t="s">
        <v>71</v>
      </c>
      <c r="C121" s="106" t="s">
        <v>52</v>
      </c>
      <c r="D121" s="107" t="s">
        <v>20</v>
      </c>
      <c r="E121" s="107" t="s">
        <v>72</v>
      </c>
      <c r="F121" s="107"/>
      <c r="G121" s="107"/>
      <c r="H121" s="157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s="3" customFormat="1" ht="40.5" customHeight="1">
      <c r="A122" s="21"/>
      <c r="B122" s="113" t="s">
        <v>193</v>
      </c>
      <c r="C122" s="106" t="s">
        <v>52</v>
      </c>
      <c r="D122" s="107" t="s">
        <v>20</v>
      </c>
      <c r="E122" s="107" t="s">
        <v>72</v>
      </c>
      <c r="F122" s="107" t="s">
        <v>152</v>
      </c>
      <c r="G122" s="107"/>
      <c r="H122" s="157">
        <f>H123</f>
        <v>24.6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s="3" customFormat="1" ht="27.75" customHeight="1">
      <c r="A123" s="21"/>
      <c r="B123" s="113" t="s">
        <v>239</v>
      </c>
      <c r="C123" s="106" t="s">
        <v>52</v>
      </c>
      <c r="D123" s="107" t="s">
        <v>20</v>
      </c>
      <c r="E123" s="107" t="s">
        <v>72</v>
      </c>
      <c r="F123" s="107" t="s">
        <v>151</v>
      </c>
      <c r="G123" s="107"/>
      <c r="H123" s="157">
        <f>H124</f>
        <v>24.6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s="3" customFormat="1" ht="40.5" customHeight="1">
      <c r="A124" s="21"/>
      <c r="B124" s="113" t="s">
        <v>237</v>
      </c>
      <c r="C124" s="106" t="s">
        <v>52</v>
      </c>
      <c r="D124" s="107" t="s">
        <v>20</v>
      </c>
      <c r="E124" s="107" t="s">
        <v>72</v>
      </c>
      <c r="F124" s="107" t="s">
        <v>212</v>
      </c>
      <c r="G124" s="107"/>
      <c r="H124" s="157">
        <f>H125</f>
        <v>24.6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s="3" customFormat="1" ht="42" customHeight="1">
      <c r="A125" s="21"/>
      <c r="B125" s="113" t="s">
        <v>553</v>
      </c>
      <c r="C125" s="106" t="s">
        <v>52</v>
      </c>
      <c r="D125" s="107" t="s">
        <v>20</v>
      </c>
      <c r="E125" s="107" t="s">
        <v>72</v>
      </c>
      <c r="F125" s="107" t="s">
        <v>213</v>
      </c>
      <c r="G125" s="107"/>
      <c r="H125" s="157">
        <f>H126</f>
        <v>24.6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s="3" customFormat="1" ht="42" customHeight="1">
      <c r="A126" s="21"/>
      <c r="B126" s="112" t="s">
        <v>180</v>
      </c>
      <c r="C126" s="106" t="s">
        <v>52</v>
      </c>
      <c r="D126" s="107" t="s">
        <v>20</v>
      </c>
      <c r="E126" s="107" t="s">
        <v>72</v>
      </c>
      <c r="F126" s="107" t="s">
        <v>213</v>
      </c>
      <c r="G126" s="107" t="s">
        <v>66</v>
      </c>
      <c r="H126" s="158">
        <v>24.6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s="3" customFormat="1" ht="28.5" customHeight="1">
      <c r="A127" s="52">
        <v>5</v>
      </c>
      <c r="B127" s="131" t="s">
        <v>2</v>
      </c>
      <c r="C127" s="117" t="s">
        <v>52</v>
      </c>
      <c r="D127" s="109" t="s">
        <v>5</v>
      </c>
      <c r="E127" s="107" t="s">
        <v>245</v>
      </c>
      <c r="F127" s="107"/>
      <c r="G127" s="107"/>
      <c r="H127" s="152">
        <f>H147+H150+H153+H175</f>
        <v>903.3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s="3" customFormat="1" ht="18">
      <c r="A128" s="52"/>
      <c r="B128" s="116" t="s">
        <v>59</v>
      </c>
      <c r="C128" s="106" t="s">
        <v>52</v>
      </c>
      <c r="D128" s="107" t="s">
        <v>5</v>
      </c>
      <c r="E128" s="107" t="s">
        <v>17</v>
      </c>
      <c r="F128" s="107"/>
      <c r="G128" s="107"/>
      <c r="H128" s="158">
        <f>H129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s="4" customFormat="1" ht="54">
      <c r="A129" s="52"/>
      <c r="B129" s="110" t="s">
        <v>190</v>
      </c>
      <c r="C129" s="106" t="s">
        <v>52</v>
      </c>
      <c r="D129" s="107" t="s">
        <v>5</v>
      </c>
      <c r="E129" s="107" t="s">
        <v>17</v>
      </c>
      <c r="F129" s="107" t="s">
        <v>139</v>
      </c>
      <c r="G129" s="107"/>
      <c r="H129" s="158">
        <f>H130</f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s="4" customFormat="1" ht="18">
      <c r="A130" s="52"/>
      <c r="B130" s="110" t="s">
        <v>76</v>
      </c>
      <c r="C130" s="106" t="s">
        <v>52</v>
      </c>
      <c r="D130" s="107" t="s">
        <v>5</v>
      </c>
      <c r="E130" s="107" t="s">
        <v>17</v>
      </c>
      <c r="F130" s="107" t="s">
        <v>140</v>
      </c>
      <c r="G130" s="107"/>
      <c r="H130" s="158">
        <f>H131</f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4" customFormat="1" ht="47.25" customHeight="1">
      <c r="A131" s="52"/>
      <c r="B131" s="110" t="s">
        <v>175</v>
      </c>
      <c r="C131" s="106" t="s">
        <v>52</v>
      </c>
      <c r="D131" s="107" t="s">
        <v>5</v>
      </c>
      <c r="E131" s="107" t="s">
        <v>17</v>
      </c>
      <c r="F131" s="107" t="s">
        <v>174</v>
      </c>
      <c r="G131" s="107"/>
      <c r="H131" s="158">
        <f>H132</f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4" customFormat="1" ht="27" customHeight="1">
      <c r="A132" s="52"/>
      <c r="B132" s="110" t="s">
        <v>83</v>
      </c>
      <c r="C132" s="106" t="s">
        <v>52</v>
      </c>
      <c r="D132" s="107" t="s">
        <v>5</v>
      </c>
      <c r="E132" s="107" t="s">
        <v>17</v>
      </c>
      <c r="F132" s="107" t="s">
        <v>138</v>
      </c>
      <c r="G132" s="107"/>
      <c r="H132" s="158">
        <f>H133</f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s="4" customFormat="1" ht="36">
      <c r="A133" s="52"/>
      <c r="B133" s="112" t="s">
        <v>180</v>
      </c>
      <c r="C133" s="106" t="s">
        <v>52</v>
      </c>
      <c r="D133" s="107" t="s">
        <v>5</v>
      </c>
      <c r="E133" s="107" t="s">
        <v>17</v>
      </c>
      <c r="F133" s="107" t="s">
        <v>138</v>
      </c>
      <c r="G133" s="107" t="s">
        <v>66</v>
      </c>
      <c r="H133" s="158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s="4" customFormat="1" ht="18">
      <c r="A134" s="52"/>
      <c r="B134" s="137" t="s">
        <v>271</v>
      </c>
      <c r="C134" s="124" t="s">
        <v>52</v>
      </c>
      <c r="D134" s="125" t="s">
        <v>5</v>
      </c>
      <c r="E134" s="128" t="s">
        <v>17</v>
      </c>
      <c r="F134" s="107" t="s">
        <v>199</v>
      </c>
      <c r="G134" s="128"/>
      <c r="H134" s="152">
        <f>H138</f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4" customFormat="1" ht="18">
      <c r="A135" s="52"/>
      <c r="B135" s="138" t="s">
        <v>272</v>
      </c>
      <c r="C135" s="127" t="s">
        <v>52</v>
      </c>
      <c r="D135" s="128" t="s">
        <v>5</v>
      </c>
      <c r="E135" s="128" t="s">
        <v>17</v>
      </c>
      <c r="F135" s="107" t="s">
        <v>273</v>
      </c>
      <c r="G135" s="128"/>
      <c r="H135" s="158">
        <f>H138</f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s="4" customFormat="1" ht="36">
      <c r="A136" s="52"/>
      <c r="B136" s="138" t="s">
        <v>175</v>
      </c>
      <c r="C136" s="127" t="s">
        <v>52</v>
      </c>
      <c r="D136" s="128" t="s">
        <v>5</v>
      </c>
      <c r="E136" s="128" t="s">
        <v>17</v>
      </c>
      <c r="F136" s="107" t="s">
        <v>274</v>
      </c>
      <c r="G136" s="128"/>
      <c r="H136" s="158">
        <f>H138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4" customFormat="1" ht="18">
      <c r="A137" s="52"/>
      <c r="B137" s="138" t="s">
        <v>83</v>
      </c>
      <c r="C137" s="127" t="s">
        <v>52</v>
      </c>
      <c r="D137" s="128" t="s">
        <v>5</v>
      </c>
      <c r="E137" s="128" t="s">
        <v>17</v>
      </c>
      <c r="F137" s="107" t="s">
        <v>275</v>
      </c>
      <c r="G137" s="128"/>
      <c r="H137" s="158">
        <f>H138</f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s="4" customFormat="1" ht="36">
      <c r="A138" s="52"/>
      <c r="B138" s="112" t="s">
        <v>180</v>
      </c>
      <c r="C138" s="127" t="s">
        <v>52</v>
      </c>
      <c r="D138" s="128" t="s">
        <v>5</v>
      </c>
      <c r="E138" s="128" t="s">
        <v>17</v>
      </c>
      <c r="F138" s="107" t="s">
        <v>275</v>
      </c>
      <c r="G138" s="128" t="s">
        <v>66</v>
      </c>
      <c r="H138" s="158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4" customFormat="1" ht="27.75" customHeight="1">
      <c r="A139" s="52"/>
      <c r="B139" s="123" t="s">
        <v>51</v>
      </c>
      <c r="C139" s="106" t="s">
        <v>52</v>
      </c>
      <c r="D139" s="107" t="s">
        <v>5</v>
      </c>
      <c r="E139" s="107" t="s">
        <v>18</v>
      </c>
      <c r="F139" s="107"/>
      <c r="G139" s="107"/>
      <c r="H139" s="158">
        <f>H147+H153+H150</f>
        <v>898.5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s="4" customFormat="1" ht="47.25" customHeight="1">
      <c r="A140" s="52"/>
      <c r="B140" s="110" t="s">
        <v>197</v>
      </c>
      <c r="C140" s="106" t="s">
        <v>52</v>
      </c>
      <c r="D140" s="107" t="s">
        <v>5</v>
      </c>
      <c r="E140" s="107" t="s">
        <v>18</v>
      </c>
      <c r="F140" s="107" t="s">
        <v>199</v>
      </c>
      <c r="G140" s="107"/>
      <c r="H140" s="158">
        <f>H147+H153+H150</f>
        <v>898.5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s="4" customFormat="1" ht="30.75" customHeight="1">
      <c r="A141" s="52"/>
      <c r="B141" s="110" t="s">
        <v>51</v>
      </c>
      <c r="C141" s="106" t="s">
        <v>52</v>
      </c>
      <c r="D141" s="107" t="s">
        <v>5</v>
      </c>
      <c r="E141" s="107" t="s">
        <v>18</v>
      </c>
      <c r="F141" s="107" t="s">
        <v>205</v>
      </c>
      <c r="G141" s="107"/>
      <c r="H141" s="158">
        <f>H147+H150+H153</f>
        <v>898.5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s="4" customFormat="1" ht="24.75" customHeight="1">
      <c r="A142" s="52"/>
      <c r="B142" s="110" t="s">
        <v>173</v>
      </c>
      <c r="C142" s="106" t="s">
        <v>52</v>
      </c>
      <c r="D142" s="107" t="s">
        <v>5</v>
      </c>
      <c r="E142" s="107" t="s">
        <v>18</v>
      </c>
      <c r="F142" s="107" t="s">
        <v>203</v>
      </c>
      <c r="G142" s="107"/>
      <c r="H142" s="158">
        <f>H147</f>
        <v>147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s="4" customFormat="1" ht="18">
      <c r="A143" s="52"/>
      <c r="B143" s="113" t="s">
        <v>54</v>
      </c>
      <c r="C143" s="106" t="s">
        <v>52</v>
      </c>
      <c r="D143" s="107" t="s">
        <v>5</v>
      </c>
      <c r="E143" s="107" t="s">
        <v>18</v>
      </c>
      <c r="F143" s="107" t="s">
        <v>204</v>
      </c>
      <c r="G143" s="107"/>
      <c r="H143" s="158">
        <f>H147</f>
        <v>147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s="4" customFormat="1" ht="42" customHeight="1">
      <c r="A144" s="52"/>
      <c r="B144" s="112" t="s">
        <v>180</v>
      </c>
      <c r="C144" s="106" t="s">
        <v>52</v>
      </c>
      <c r="D144" s="107" t="s">
        <v>5</v>
      </c>
      <c r="E144" s="107" t="s">
        <v>18</v>
      </c>
      <c r="F144" s="107" t="s">
        <v>137</v>
      </c>
      <c r="G144" s="107" t="s">
        <v>66</v>
      </c>
      <c r="H144" s="158">
        <v>150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s="4" customFormat="1" ht="18">
      <c r="A145" s="52"/>
      <c r="B145" s="113" t="s">
        <v>172</v>
      </c>
      <c r="C145" s="106" t="s">
        <v>52</v>
      </c>
      <c r="D145" s="107" t="s">
        <v>5</v>
      </c>
      <c r="E145" s="107" t="s">
        <v>18</v>
      </c>
      <c r="F145" s="107" t="s">
        <v>177</v>
      </c>
      <c r="G145" s="107"/>
      <c r="H145" s="158">
        <f>H147</f>
        <v>147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s="4" customFormat="1" ht="26.25" customHeight="1">
      <c r="A146" s="52"/>
      <c r="B146" s="113" t="s">
        <v>55</v>
      </c>
      <c r="C146" s="106" t="s">
        <v>52</v>
      </c>
      <c r="D146" s="107" t="s">
        <v>5</v>
      </c>
      <c r="E146" s="107" t="s">
        <v>18</v>
      </c>
      <c r="F146" s="107" t="s">
        <v>136</v>
      </c>
      <c r="G146" s="107"/>
      <c r="H146" s="158">
        <f>H147</f>
        <v>147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s="4" customFormat="1" ht="47.25" customHeight="1">
      <c r="A147" s="52"/>
      <c r="B147" s="112" t="s">
        <v>180</v>
      </c>
      <c r="C147" s="106" t="s">
        <v>52</v>
      </c>
      <c r="D147" s="107" t="s">
        <v>5</v>
      </c>
      <c r="E147" s="107" t="s">
        <v>18</v>
      </c>
      <c r="F147" s="107" t="s">
        <v>204</v>
      </c>
      <c r="G147" s="107" t="s">
        <v>66</v>
      </c>
      <c r="H147" s="158">
        <v>147</v>
      </c>
      <c r="I147" s="1">
        <v>80000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s="4" customFormat="1" ht="33.75" customHeight="1">
      <c r="A148" s="52"/>
      <c r="B148" s="112" t="s">
        <v>172</v>
      </c>
      <c r="C148" s="106" t="s">
        <v>52</v>
      </c>
      <c r="D148" s="107" t="s">
        <v>5</v>
      </c>
      <c r="E148" s="107" t="s">
        <v>18</v>
      </c>
      <c r="F148" s="107" t="s">
        <v>497</v>
      </c>
      <c r="G148" s="107"/>
      <c r="H148" s="158">
        <f>H150</f>
        <v>20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4" customFormat="1" ht="42.75" customHeight="1">
      <c r="A149" s="52"/>
      <c r="B149" s="112" t="s">
        <v>55</v>
      </c>
      <c r="C149" s="106" t="s">
        <v>52</v>
      </c>
      <c r="D149" s="107" t="s">
        <v>5</v>
      </c>
      <c r="E149" s="107" t="s">
        <v>18</v>
      </c>
      <c r="F149" s="107" t="s">
        <v>498</v>
      </c>
      <c r="G149" s="107"/>
      <c r="H149" s="158">
        <f>H150</f>
        <v>20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s="4" customFormat="1" ht="36" customHeight="1">
      <c r="A150" s="52"/>
      <c r="B150" s="112" t="s">
        <v>180</v>
      </c>
      <c r="C150" s="106" t="s">
        <v>52</v>
      </c>
      <c r="D150" s="107" t="s">
        <v>5</v>
      </c>
      <c r="E150" s="107" t="s">
        <v>18</v>
      </c>
      <c r="F150" s="107" t="s">
        <v>498</v>
      </c>
      <c r="G150" s="107" t="s">
        <v>66</v>
      </c>
      <c r="H150" s="158">
        <v>20</v>
      </c>
      <c r="I150" s="1">
        <v>20000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4" customFormat="1" ht="37.5" customHeight="1">
      <c r="A151" s="52"/>
      <c r="B151" s="113" t="s">
        <v>171</v>
      </c>
      <c r="C151" s="106" t="s">
        <v>52</v>
      </c>
      <c r="D151" s="107" t="s">
        <v>5</v>
      </c>
      <c r="E151" s="107" t="s">
        <v>18</v>
      </c>
      <c r="F151" s="107" t="s">
        <v>208</v>
      </c>
      <c r="G151" s="107"/>
      <c r="H151" s="158">
        <f>H153</f>
        <v>731.5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s="4" customFormat="1" ht="43.5" customHeight="1">
      <c r="A152" s="52"/>
      <c r="B152" s="113" t="s">
        <v>85</v>
      </c>
      <c r="C152" s="106" t="s">
        <v>52</v>
      </c>
      <c r="D152" s="107" t="s">
        <v>5</v>
      </c>
      <c r="E152" s="107" t="s">
        <v>18</v>
      </c>
      <c r="F152" s="107" t="s">
        <v>209</v>
      </c>
      <c r="G152" s="107"/>
      <c r="H152" s="158">
        <f>H153</f>
        <v>731.5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s="4" customFormat="1" ht="45.75" customHeight="1">
      <c r="A153" s="52"/>
      <c r="B153" s="112" t="s">
        <v>180</v>
      </c>
      <c r="C153" s="106" t="s">
        <v>84</v>
      </c>
      <c r="D153" s="107" t="s">
        <v>5</v>
      </c>
      <c r="E153" s="107" t="s">
        <v>18</v>
      </c>
      <c r="F153" s="107" t="s">
        <v>209</v>
      </c>
      <c r="G153" s="107" t="s">
        <v>66</v>
      </c>
      <c r="H153" s="158">
        <v>731.5</v>
      </c>
      <c r="I153" s="169">
        <v>731499.77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s="4" customFormat="1" ht="39" customHeight="1">
      <c r="A154" s="22">
        <v>7</v>
      </c>
      <c r="B154" s="137" t="s">
        <v>23</v>
      </c>
      <c r="C154" s="124" t="s">
        <v>52</v>
      </c>
      <c r="D154" s="125" t="s">
        <v>6</v>
      </c>
      <c r="E154" s="128"/>
      <c r="F154" s="128"/>
      <c r="G154" s="128"/>
      <c r="H154" s="152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s="4" customFormat="1" ht="42.75" customHeight="1">
      <c r="A155" s="22"/>
      <c r="B155" s="137" t="s">
        <v>271</v>
      </c>
      <c r="C155" s="124" t="s">
        <v>52</v>
      </c>
      <c r="D155" s="125" t="s">
        <v>5</v>
      </c>
      <c r="E155" s="128" t="s">
        <v>17</v>
      </c>
      <c r="F155" s="128"/>
      <c r="G155" s="128"/>
      <c r="H155" s="1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s="4" customFormat="1" ht="42.75" customHeight="1">
      <c r="A156" s="22"/>
      <c r="B156" s="138" t="s">
        <v>272</v>
      </c>
      <c r="C156" s="127" t="s">
        <v>52</v>
      </c>
      <c r="D156" s="128" t="s">
        <v>5</v>
      </c>
      <c r="E156" s="128" t="s">
        <v>17</v>
      </c>
      <c r="F156" s="107" t="s">
        <v>273</v>
      </c>
      <c r="G156" s="128"/>
      <c r="H156" s="15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s="4" customFormat="1" ht="39" customHeight="1">
      <c r="A157" s="22"/>
      <c r="B157" s="138" t="s">
        <v>175</v>
      </c>
      <c r="C157" s="127" t="s">
        <v>52</v>
      </c>
      <c r="D157" s="128" t="s">
        <v>5</v>
      </c>
      <c r="E157" s="128" t="s">
        <v>17</v>
      </c>
      <c r="F157" s="107" t="s">
        <v>274</v>
      </c>
      <c r="G157" s="128"/>
      <c r="H157" s="15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s="4" customFormat="1" ht="52.5" customHeight="1">
      <c r="A158" s="22"/>
      <c r="B158" s="138" t="s">
        <v>83</v>
      </c>
      <c r="C158" s="127" t="s">
        <v>52</v>
      </c>
      <c r="D158" s="128" t="s">
        <v>5</v>
      </c>
      <c r="E158" s="128" t="s">
        <v>17</v>
      </c>
      <c r="F158" s="107" t="s">
        <v>275</v>
      </c>
      <c r="G158" s="128"/>
      <c r="H158" s="15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s="4" customFormat="1" ht="37.5" customHeight="1">
      <c r="A159" s="22"/>
      <c r="B159" s="112" t="s">
        <v>180</v>
      </c>
      <c r="C159" s="127" t="s">
        <v>52</v>
      </c>
      <c r="D159" s="128" t="s">
        <v>5</v>
      </c>
      <c r="E159" s="128" t="s">
        <v>17</v>
      </c>
      <c r="F159" s="107" t="s">
        <v>275</v>
      </c>
      <c r="G159" s="128" t="s">
        <v>66</v>
      </c>
      <c r="H159" s="15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s="4" customFormat="1" ht="34.5" customHeight="1">
      <c r="A160" s="22"/>
      <c r="B160" s="138" t="s">
        <v>222</v>
      </c>
      <c r="C160" s="127" t="s">
        <v>52</v>
      </c>
      <c r="D160" s="125" t="s">
        <v>5</v>
      </c>
      <c r="E160" s="125" t="s">
        <v>5</v>
      </c>
      <c r="F160" s="171"/>
      <c r="G160" s="128"/>
      <c r="H160" s="156">
        <f>H170+H171+H172+H175</f>
        <v>4.8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s="4" customFormat="1" ht="40.5" customHeight="1">
      <c r="A161" s="22"/>
      <c r="B161" s="113" t="s">
        <v>187</v>
      </c>
      <c r="C161" s="106" t="s">
        <v>52</v>
      </c>
      <c r="D161" s="128" t="s">
        <v>5</v>
      </c>
      <c r="E161" s="128" t="s">
        <v>5</v>
      </c>
      <c r="F161" s="107" t="s">
        <v>116</v>
      </c>
      <c r="G161" s="128"/>
      <c r="H161" s="157">
        <v>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</row>
    <row r="162" spans="1:253" s="4" customFormat="1" ht="49.5" customHeight="1">
      <c r="A162" s="22">
        <v>0</v>
      </c>
      <c r="B162" s="113"/>
      <c r="C162" s="106" t="s">
        <v>52</v>
      </c>
      <c r="D162" s="128" t="s">
        <v>5</v>
      </c>
      <c r="E162" s="128" t="s">
        <v>5</v>
      </c>
      <c r="F162" s="128" t="s">
        <v>226</v>
      </c>
      <c r="G162" s="128"/>
      <c r="H162" s="15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</row>
    <row r="163" spans="1:253" s="4" customFormat="1" ht="42" customHeight="1">
      <c r="A163" s="22"/>
      <c r="B163" s="113" t="s">
        <v>76</v>
      </c>
      <c r="C163" s="106" t="s">
        <v>52</v>
      </c>
      <c r="D163" s="128" t="s">
        <v>5</v>
      </c>
      <c r="E163" s="128" t="s">
        <v>5</v>
      </c>
      <c r="F163" s="107" t="s">
        <v>140</v>
      </c>
      <c r="G163" s="128"/>
      <c r="H163" s="157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</row>
    <row r="164" spans="1:253" s="4" customFormat="1" ht="60" customHeight="1">
      <c r="A164" s="22"/>
      <c r="B164" s="113" t="s">
        <v>220</v>
      </c>
      <c r="C164" s="106" t="s">
        <v>52</v>
      </c>
      <c r="D164" s="128" t="s">
        <v>5</v>
      </c>
      <c r="E164" s="128" t="s">
        <v>5</v>
      </c>
      <c r="F164" s="107" t="s">
        <v>218</v>
      </c>
      <c r="G164" s="128"/>
      <c r="H164" s="15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</row>
    <row r="165" spans="1:253" s="4" customFormat="1" ht="48" customHeight="1">
      <c r="A165" s="22"/>
      <c r="B165" s="113" t="s">
        <v>221</v>
      </c>
      <c r="C165" s="106" t="s">
        <v>52</v>
      </c>
      <c r="D165" s="128" t="s">
        <v>5</v>
      </c>
      <c r="E165" s="128" t="s">
        <v>5</v>
      </c>
      <c r="F165" s="107" t="s">
        <v>219</v>
      </c>
      <c r="G165" s="128"/>
      <c r="H165" s="15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</row>
    <row r="166" spans="1:253" s="4" customFormat="1" ht="39" customHeight="1">
      <c r="A166" s="22"/>
      <c r="B166" s="110" t="s">
        <v>197</v>
      </c>
      <c r="C166" s="106" t="s">
        <v>52</v>
      </c>
      <c r="D166" s="128" t="s">
        <v>5</v>
      </c>
      <c r="E166" s="128" t="s">
        <v>5</v>
      </c>
      <c r="F166" s="107" t="s">
        <v>199</v>
      </c>
      <c r="G166" s="128"/>
      <c r="H166" s="157">
        <f>H175</f>
        <v>4.8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</row>
    <row r="167" spans="1:253" s="4" customFormat="1" ht="36" customHeight="1">
      <c r="A167" s="22"/>
      <c r="B167" s="113" t="s">
        <v>239</v>
      </c>
      <c r="C167" s="106" t="s">
        <v>52</v>
      </c>
      <c r="D167" s="128" t="s">
        <v>5</v>
      </c>
      <c r="E167" s="128" t="s">
        <v>5</v>
      </c>
      <c r="F167" s="107" t="s">
        <v>200</v>
      </c>
      <c r="G167" s="128"/>
      <c r="H167" s="157">
        <f>H170+H171+H172+H175</f>
        <v>4.8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</row>
    <row r="168" spans="1:253" s="4" customFormat="1" ht="29.25" customHeight="1">
      <c r="A168" s="22"/>
      <c r="B168" s="113" t="s">
        <v>238</v>
      </c>
      <c r="C168" s="106" t="s">
        <v>52</v>
      </c>
      <c r="D168" s="128" t="s">
        <v>5</v>
      </c>
      <c r="E168" s="128" t="s">
        <v>5</v>
      </c>
      <c r="F168" s="107" t="s">
        <v>210</v>
      </c>
      <c r="G168" s="128"/>
      <c r="H168" s="157">
        <f>H170+H171+H172</f>
        <v>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</row>
    <row r="169" spans="1:253" s="4" customFormat="1" ht="77.25" customHeight="1">
      <c r="A169" s="22"/>
      <c r="B169" s="104" t="s">
        <v>87</v>
      </c>
      <c r="C169" s="106" t="s">
        <v>52</v>
      </c>
      <c r="D169" s="107" t="s">
        <v>5</v>
      </c>
      <c r="E169" s="107" t="s">
        <v>5</v>
      </c>
      <c r="F169" s="107" t="s">
        <v>206</v>
      </c>
      <c r="G169" s="128"/>
      <c r="H169" s="157">
        <v>0</v>
      </c>
      <c r="I169" s="3"/>
      <c r="J169" s="10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</row>
    <row r="170" spans="1:253" s="4" customFormat="1" ht="66.75" customHeight="1">
      <c r="A170" s="22"/>
      <c r="B170" s="105" t="s">
        <v>64</v>
      </c>
      <c r="C170" s="106" t="s">
        <v>52</v>
      </c>
      <c r="D170" s="107" t="s">
        <v>5</v>
      </c>
      <c r="E170" s="107" t="s">
        <v>5</v>
      </c>
      <c r="F170" s="107" t="s">
        <v>206</v>
      </c>
      <c r="G170" s="128" t="s">
        <v>65</v>
      </c>
      <c r="H170" s="157">
        <v>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</row>
    <row r="171" spans="1:253" s="4" customFormat="1" ht="66.75" customHeight="1">
      <c r="A171" s="22"/>
      <c r="B171" s="112" t="s">
        <v>180</v>
      </c>
      <c r="C171" s="106" t="s">
        <v>52</v>
      </c>
      <c r="D171" s="128" t="s">
        <v>5</v>
      </c>
      <c r="E171" s="128" t="s">
        <v>5</v>
      </c>
      <c r="F171" s="107" t="s">
        <v>206</v>
      </c>
      <c r="G171" s="128" t="s">
        <v>66</v>
      </c>
      <c r="H171" s="157">
        <v>0</v>
      </c>
      <c r="I171" s="3" t="s">
        <v>243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</row>
    <row r="172" spans="1:253" ht="60" customHeight="1">
      <c r="A172" s="22"/>
      <c r="B172" s="112" t="s">
        <v>70</v>
      </c>
      <c r="C172" s="106" t="s">
        <v>52</v>
      </c>
      <c r="D172" s="128" t="s">
        <v>5</v>
      </c>
      <c r="E172" s="128" t="s">
        <v>5</v>
      </c>
      <c r="F172" s="107" t="s">
        <v>206</v>
      </c>
      <c r="G172" s="128" t="s">
        <v>67</v>
      </c>
      <c r="H172" s="157">
        <v>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</row>
    <row r="173" spans="1:253" ht="34.5" customHeight="1">
      <c r="A173" s="22"/>
      <c r="B173" s="112" t="s">
        <v>227</v>
      </c>
      <c r="C173" s="106" t="s">
        <v>52</v>
      </c>
      <c r="D173" s="128" t="s">
        <v>5</v>
      </c>
      <c r="E173" s="128" t="s">
        <v>5</v>
      </c>
      <c r="F173" s="107" t="s">
        <v>223</v>
      </c>
      <c r="G173" s="128"/>
      <c r="H173" s="157">
        <f>H175</f>
        <v>4.8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</row>
    <row r="174" spans="1:253" ht="126" customHeight="1">
      <c r="A174" s="22"/>
      <c r="B174" s="172" t="s">
        <v>264</v>
      </c>
      <c r="C174" s="106" t="s">
        <v>52</v>
      </c>
      <c r="D174" s="128" t="s">
        <v>5</v>
      </c>
      <c r="E174" s="128" t="s">
        <v>5</v>
      </c>
      <c r="F174" s="107" t="s">
        <v>225</v>
      </c>
      <c r="G174" s="128"/>
      <c r="H174" s="157">
        <f>H175</f>
        <v>4.8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</row>
    <row r="175" spans="1:253" ht="46.5" customHeight="1">
      <c r="A175" s="22"/>
      <c r="B175" s="112" t="s">
        <v>180</v>
      </c>
      <c r="C175" s="106" t="s">
        <v>52</v>
      </c>
      <c r="D175" s="128" t="s">
        <v>5</v>
      </c>
      <c r="E175" s="128" t="s">
        <v>5</v>
      </c>
      <c r="F175" s="107" t="s">
        <v>225</v>
      </c>
      <c r="G175" s="128" t="s">
        <v>66</v>
      </c>
      <c r="H175" s="157">
        <v>4.8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</row>
    <row r="176" spans="1:253" ht="22.5" customHeight="1">
      <c r="A176" s="22">
        <v>6</v>
      </c>
      <c r="B176" s="126" t="s">
        <v>0</v>
      </c>
      <c r="C176" s="124" t="s">
        <v>52</v>
      </c>
      <c r="D176" s="125" t="s">
        <v>10</v>
      </c>
      <c r="E176" s="128" t="s">
        <v>245</v>
      </c>
      <c r="F176" s="128"/>
      <c r="G176" s="128"/>
      <c r="H176" s="152">
        <f>H182+H183+H184+H188+H190+H195+H199+H200+H201+H203+H205</f>
        <v>1653.2000000000003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</row>
    <row r="177" spans="1:253" ht="26.25" customHeight="1">
      <c r="A177" s="22"/>
      <c r="B177" s="126" t="s">
        <v>46</v>
      </c>
      <c r="C177" s="127" t="s">
        <v>52</v>
      </c>
      <c r="D177" s="128" t="s">
        <v>10</v>
      </c>
      <c r="E177" s="128" t="s">
        <v>16</v>
      </c>
      <c r="F177" s="128"/>
      <c r="G177" s="128"/>
      <c r="H177" s="157">
        <f>H182+H183+H184+H188+H190+H195+H199+H200+H201+H203+H205</f>
        <v>1653.2000000000003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</row>
    <row r="178" spans="1:253" ht="38.25" customHeight="1">
      <c r="A178" s="22"/>
      <c r="B178" s="116" t="s">
        <v>185</v>
      </c>
      <c r="C178" s="106" t="s">
        <v>52</v>
      </c>
      <c r="D178" s="107" t="s">
        <v>10</v>
      </c>
      <c r="E178" s="107" t="s">
        <v>16</v>
      </c>
      <c r="F178" s="107" t="s">
        <v>98</v>
      </c>
      <c r="G178" s="107"/>
      <c r="H178" s="157">
        <f>H182+H183+H184+H188+H190+H195+H199+H200+H201+H203+H205</f>
        <v>1653.2000000000003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</row>
    <row r="179" spans="1:253" ht="49.5" customHeight="1">
      <c r="A179" s="22"/>
      <c r="B179" s="110" t="s">
        <v>93</v>
      </c>
      <c r="C179" s="106" t="s">
        <v>52</v>
      </c>
      <c r="D179" s="107" t="s">
        <v>10</v>
      </c>
      <c r="E179" s="107" t="s">
        <v>16</v>
      </c>
      <c r="F179" s="107" t="s">
        <v>99</v>
      </c>
      <c r="G179" s="107"/>
      <c r="H179" s="158">
        <f>H182+H183+H184+H188+H190+H195</f>
        <v>1128.2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</row>
    <row r="180" spans="1:253" ht="27" customHeight="1">
      <c r="A180" s="22"/>
      <c r="B180" s="110" t="s">
        <v>100</v>
      </c>
      <c r="C180" s="106" t="s">
        <v>52</v>
      </c>
      <c r="D180" s="107" t="s">
        <v>10</v>
      </c>
      <c r="E180" s="107" t="s">
        <v>16</v>
      </c>
      <c r="F180" s="107" t="s">
        <v>101</v>
      </c>
      <c r="G180" s="107"/>
      <c r="H180" s="158">
        <f>H182+H183+H184+H188+H190</f>
        <v>1118.2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</row>
    <row r="181" spans="1:253" ht="63" customHeight="1">
      <c r="A181" s="22"/>
      <c r="B181" s="104" t="s">
        <v>87</v>
      </c>
      <c r="C181" s="106" t="s">
        <v>52</v>
      </c>
      <c r="D181" s="107" t="s">
        <v>10</v>
      </c>
      <c r="E181" s="107" t="s">
        <v>16</v>
      </c>
      <c r="F181" s="107" t="s">
        <v>102</v>
      </c>
      <c r="G181" s="107"/>
      <c r="H181" s="158">
        <f>H182+H183+H184</f>
        <v>451.7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</row>
    <row r="182" spans="1:253" ht="54" customHeight="1">
      <c r="A182" s="22"/>
      <c r="B182" s="113" t="s">
        <v>64</v>
      </c>
      <c r="C182" s="106" t="s">
        <v>52</v>
      </c>
      <c r="D182" s="107" t="s">
        <v>10</v>
      </c>
      <c r="E182" s="107" t="s">
        <v>16</v>
      </c>
      <c r="F182" s="107" t="s">
        <v>102</v>
      </c>
      <c r="G182" s="107" t="s">
        <v>65</v>
      </c>
      <c r="H182" s="157">
        <v>249.7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</row>
    <row r="183" spans="1:253" ht="54" customHeight="1">
      <c r="A183" s="22"/>
      <c r="B183" s="112" t="s">
        <v>180</v>
      </c>
      <c r="C183" s="106" t="s">
        <v>52</v>
      </c>
      <c r="D183" s="107" t="s">
        <v>10</v>
      </c>
      <c r="E183" s="107" t="s">
        <v>16</v>
      </c>
      <c r="F183" s="107" t="s">
        <v>102</v>
      </c>
      <c r="G183" s="107" t="s">
        <v>66</v>
      </c>
      <c r="H183" s="157">
        <v>195</v>
      </c>
      <c r="I183" s="169">
        <v>140000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</row>
    <row r="184" spans="1:253" ht="35.25" customHeight="1">
      <c r="A184" s="22"/>
      <c r="B184" s="113" t="s">
        <v>70</v>
      </c>
      <c r="C184" s="106" t="s">
        <v>52</v>
      </c>
      <c r="D184" s="107" t="s">
        <v>10</v>
      </c>
      <c r="E184" s="107" t="s">
        <v>16</v>
      </c>
      <c r="F184" s="107" t="s">
        <v>102</v>
      </c>
      <c r="G184" s="107" t="s">
        <v>67</v>
      </c>
      <c r="H184" s="157">
        <v>7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</row>
    <row r="185" spans="1:253" ht="35.25" customHeight="1">
      <c r="A185" s="22"/>
      <c r="B185" s="113" t="s">
        <v>270</v>
      </c>
      <c r="C185" s="106" t="s">
        <v>52</v>
      </c>
      <c r="D185" s="107" t="s">
        <v>10</v>
      </c>
      <c r="E185" s="107" t="s">
        <v>16</v>
      </c>
      <c r="F185" s="107" t="s">
        <v>269</v>
      </c>
      <c r="G185" s="107"/>
      <c r="H185" s="157">
        <f>H186</f>
        <v>0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</row>
    <row r="186" spans="1:253" ht="35.25" customHeight="1">
      <c r="A186" s="22"/>
      <c r="B186" s="112" t="s">
        <v>180</v>
      </c>
      <c r="C186" s="106" t="s">
        <v>52</v>
      </c>
      <c r="D186" s="107" t="s">
        <v>10</v>
      </c>
      <c r="E186" s="107" t="s">
        <v>16</v>
      </c>
      <c r="F186" s="107" t="s">
        <v>269</v>
      </c>
      <c r="G186" s="107" t="s">
        <v>66</v>
      </c>
      <c r="H186" s="157">
        <v>0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</row>
    <row r="187" spans="1:253" ht="39.75" customHeight="1">
      <c r="A187" s="22"/>
      <c r="B187" s="113" t="s">
        <v>541</v>
      </c>
      <c r="C187" s="106" t="s">
        <v>52</v>
      </c>
      <c r="D187" s="107" t="s">
        <v>10</v>
      </c>
      <c r="E187" s="107" t="s">
        <v>16</v>
      </c>
      <c r="F187" s="107" t="s">
        <v>249</v>
      </c>
      <c r="G187" s="107"/>
      <c r="H187" s="157">
        <f>H188</f>
        <v>666.5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</row>
    <row r="188" spans="1:253" ht="54" customHeight="1">
      <c r="A188" s="22"/>
      <c r="B188" s="113" t="s">
        <v>64</v>
      </c>
      <c r="C188" s="106" t="s">
        <v>52</v>
      </c>
      <c r="D188" s="107" t="s">
        <v>10</v>
      </c>
      <c r="E188" s="107" t="s">
        <v>16</v>
      </c>
      <c r="F188" s="107" t="s">
        <v>249</v>
      </c>
      <c r="G188" s="107" t="s">
        <v>65</v>
      </c>
      <c r="H188" s="157">
        <v>666.5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</row>
    <row r="189" spans="1:253" ht="48" customHeight="1">
      <c r="A189" s="22"/>
      <c r="B189" s="113" t="s">
        <v>541</v>
      </c>
      <c r="C189" s="106" t="s">
        <v>52</v>
      </c>
      <c r="D189" s="107" t="s">
        <v>10</v>
      </c>
      <c r="E189" s="107" t="s">
        <v>16</v>
      </c>
      <c r="F189" s="107" t="s">
        <v>249</v>
      </c>
      <c r="G189" s="107"/>
      <c r="H189" s="157">
        <f>H190</f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</row>
    <row r="190" spans="1:253" ht="60.75" customHeight="1">
      <c r="A190" s="22"/>
      <c r="B190" s="113" t="s">
        <v>64</v>
      </c>
      <c r="C190" s="106" t="s">
        <v>52</v>
      </c>
      <c r="D190" s="107" t="s">
        <v>10</v>
      </c>
      <c r="E190" s="107" t="s">
        <v>16</v>
      </c>
      <c r="F190" s="107" t="s">
        <v>249</v>
      </c>
      <c r="G190" s="107" t="s">
        <v>65</v>
      </c>
      <c r="H190" s="157">
        <v>0</v>
      </c>
      <c r="I190" s="4" t="s">
        <v>555</v>
      </c>
      <c r="J190" s="4">
        <v>196.1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</row>
    <row r="191" spans="1:253" ht="54" customHeight="1">
      <c r="A191" s="22"/>
      <c r="B191" s="112" t="s">
        <v>180</v>
      </c>
      <c r="C191" s="106" t="s">
        <v>52</v>
      </c>
      <c r="D191" s="107" t="s">
        <v>10</v>
      </c>
      <c r="E191" s="107" t="s">
        <v>16</v>
      </c>
      <c r="F191" s="107" t="s">
        <v>102</v>
      </c>
      <c r="G191" s="107" t="s">
        <v>66</v>
      </c>
      <c r="H191" s="157"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</row>
    <row r="192" spans="1:253" ht="54" customHeight="1">
      <c r="A192" s="22"/>
      <c r="B192" s="113" t="s">
        <v>70</v>
      </c>
      <c r="C192" s="106" t="s">
        <v>52</v>
      </c>
      <c r="D192" s="107" t="s">
        <v>10</v>
      </c>
      <c r="E192" s="107" t="s">
        <v>16</v>
      </c>
      <c r="F192" s="107" t="s">
        <v>102</v>
      </c>
      <c r="G192" s="107" t="s">
        <v>67</v>
      </c>
      <c r="H192" s="157">
        <v>0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</row>
    <row r="193" spans="1:253" s="6" customFormat="1" ht="46.5" customHeight="1">
      <c r="A193" s="22"/>
      <c r="B193" s="113" t="s">
        <v>104</v>
      </c>
      <c r="C193" s="106" t="s">
        <v>52</v>
      </c>
      <c r="D193" s="107" t="s">
        <v>10</v>
      </c>
      <c r="E193" s="107" t="s">
        <v>16</v>
      </c>
      <c r="F193" s="107" t="s">
        <v>105</v>
      </c>
      <c r="G193" s="107"/>
      <c r="H193" s="157">
        <f>H194</f>
        <v>10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</row>
    <row r="194" spans="1:253" s="6" customFormat="1" ht="45.75" customHeight="1">
      <c r="A194" s="22"/>
      <c r="B194" s="18" t="s">
        <v>259</v>
      </c>
      <c r="C194" s="106" t="s">
        <v>52</v>
      </c>
      <c r="D194" s="107" t="s">
        <v>10</v>
      </c>
      <c r="E194" s="107" t="s">
        <v>16</v>
      </c>
      <c r="F194" s="107" t="s">
        <v>106</v>
      </c>
      <c r="G194" s="107"/>
      <c r="H194" s="157">
        <f>H195</f>
        <v>10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</row>
    <row r="195" spans="1:253" s="6" customFormat="1" ht="29.25" customHeight="1">
      <c r="A195" s="22"/>
      <c r="B195" s="115" t="s">
        <v>69</v>
      </c>
      <c r="C195" s="106" t="s">
        <v>52</v>
      </c>
      <c r="D195" s="107" t="s">
        <v>10</v>
      </c>
      <c r="E195" s="107" t="s">
        <v>16</v>
      </c>
      <c r="F195" s="107" t="s">
        <v>106</v>
      </c>
      <c r="G195" s="107" t="s">
        <v>68</v>
      </c>
      <c r="H195" s="157">
        <v>10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</row>
    <row r="196" spans="1:253" s="6" customFormat="1" ht="33" customHeight="1">
      <c r="A196" s="22"/>
      <c r="B196" s="131" t="s">
        <v>88</v>
      </c>
      <c r="C196" s="106" t="s">
        <v>52</v>
      </c>
      <c r="D196" s="107" t="s">
        <v>10</v>
      </c>
      <c r="E196" s="107" t="s">
        <v>16</v>
      </c>
      <c r="F196" s="107" t="s">
        <v>107</v>
      </c>
      <c r="G196" s="107"/>
      <c r="H196" s="158">
        <f>H199+H200+H203+H205+H201</f>
        <v>525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</row>
    <row r="197" spans="1:253" s="6" customFormat="1" ht="24.75" customHeight="1">
      <c r="A197" s="22"/>
      <c r="B197" s="116" t="s">
        <v>108</v>
      </c>
      <c r="C197" s="106" t="s">
        <v>52</v>
      </c>
      <c r="D197" s="107" t="s">
        <v>10</v>
      </c>
      <c r="E197" s="107" t="s">
        <v>16</v>
      </c>
      <c r="F197" s="107" t="s">
        <v>109</v>
      </c>
      <c r="G197" s="107"/>
      <c r="H197" s="158">
        <f>H199+H200+H203+H205+H201</f>
        <v>525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s="6" customFormat="1" ht="54" customHeight="1">
      <c r="A198" s="22"/>
      <c r="B198" s="104" t="s">
        <v>87</v>
      </c>
      <c r="C198" s="106" t="s">
        <v>52</v>
      </c>
      <c r="D198" s="107" t="s">
        <v>10</v>
      </c>
      <c r="E198" s="107" t="s">
        <v>16</v>
      </c>
      <c r="F198" s="107" t="s">
        <v>110</v>
      </c>
      <c r="G198" s="107"/>
      <c r="H198" s="158">
        <f>H199+H200+H201</f>
        <v>243.9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  <row r="199" spans="1:253" s="6" customFormat="1" ht="21" customHeight="1">
      <c r="A199" s="22"/>
      <c r="B199" s="113" t="s">
        <v>64</v>
      </c>
      <c r="C199" s="106" t="s">
        <v>52</v>
      </c>
      <c r="D199" s="107" t="s">
        <v>10</v>
      </c>
      <c r="E199" s="107" t="s">
        <v>16</v>
      </c>
      <c r="F199" s="107" t="s">
        <v>110</v>
      </c>
      <c r="G199" s="107" t="s">
        <v>65</v>
      </c>
      <c r="H199" s="158">
        <v>193.9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</row>
    <row r="200" spans="1:253" s="6" customFormat="1" ht="36" customHeight="1">
      <c r="A200" s="22"/>
      <c r="B200" s="112" t="s">
        <v>180</v>
      </c>
      <c r="C200" s="106" t="s">
        <v>52</v>
      </c>
      <c r="D200" s="107" t="s">
        <v>10</v>
      </c>
      <c r="E200" s="107" t="s">
        <v>16</v>
      </c>
      <c r="F200" s="107" t="s">
        <v>110</v>
      </c>
      <c r="G200" s="107" t="s">
        <v>66</v>
      </c>
      <c r="H200" s="158">
        <v>50</v>
      </c>
      <c r="I200" s="4">
        <v>20000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</row>
    <row r="201" spans="1:253" s="6" customFormat="1" ht="30.75" customHeight="1">
      <c r="A201" s="22"/>
      <c r="B201" s="112" t="s">
        <v>70</v>
      </c>
      <c r="C201" s="106" t="s">
        <v>52</v>
      </c>
      <c r="D201" s="107" t="s">
        <v>10</v>
      </c>
      <c r="E201" s="107" t="s">
        <v>16</v>
      </c>
      <c r="F201" s="107" t="s">
        <v>110</v>
      </c>
      <c r="G201" s="107" t="s">
        <v>67</v>
      </c>
      <c r="H201" s="158">
        <v>0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</row>
    <row r="202" spans="1:253" s="6" customFormat="1" ht="36">
      <c r="A202" s="22"/>
      <c r="B202" s="113" t="s">
        <v>541</v>
      </c>
      <c r="C202" s="106" t="s">
        <v>52</v>
      </c>
      <c r="D202" s="107" t="s">
        <v>10</v>
      </c>
      <c r="E202" s="107" t="s">
        <v>16</v>
      </c>
      <c r="F202" s="107" t="s">
        <v>250</v>
      </c>
      <c r="G202" s="107"/>
      <c r="H202" s="158">
        <f>H203</f>
        <v>281.1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</row>
    <row r="203" spans="1:253" s="6" customFormat="1" ht="60.75" customHeight="1">
      <c r="A203" s="22"/>
      <c r="B203" s="113" t="s">
        <v>64</v>
      </c>
      <c r="C203" s="106" t="s">
        <v>52</v>
      </c>
      <c r="D203" s="107" t="s">
        <v>10</v>
      </c>
      <c r="E203" s="107" t="s">
        <v>16</v>
      </c>
      <c r="F203" s="107" t="s">
        <v>250</v>
      </c>
      <c r="G203" s="107" t="s">
        <v>65</v>
      </c>
      <c r="H203" s="158">
        <v>281.1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</row>
    <row r="204" spans="1:253" s="6" customFormat="1" ht="54.75" customHeight="1">
      <c r="A204" s="22"/>
      <c r="B204" s="113" t="s">
        <v>541</v>
      </c>
      <c r="C204" s="106" t="s">
        <v>52</v>
      </c>
      <c r="D204" s="107" t="s">
        <v>10</v>
      </c>
      <c r="E204" s="107" t="s">
        <v>16</v>
      </c>
      <c r="F204" s="107" t="s">
        <v>250</v>
      </c>
      <c r="G204" s="107"/>
      <c r="H204" s="158">
        <f>H205</f>
        <v>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</row>
    <row r="205" spans="1:253" s="6" customFormat="1" ht="64.5" customHeight="1">
      <c r="A205" s="22"/>
      <c r="B205" s="113" t="s">
        <v>64</v>
      </c>
      <c r="C205" s="106" t="s">
        <v>52</v>
      </c>
      <c r="D205" s="107" t="s">
        <v>10</v>
      </c>
      <c r="E205" s="107" t="s">
        <v>16</v>
      </c>
      <c r="F205" s="107" t="s">
        <v>250</v>
      </c>
      <c r="G205" s="107" t="s">
        <v>65</v>
      </c>
      <c r="H205" s="158">
        <v>0</v>
      </c>
      <c r="I205" s="4" t="s">
        <v>555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</row>
    <row r="206" spans="1:253" s="6" customFormat="1" ht="54.75" customHeight="1">
      <c r="A206" s="22">
        <v>5</v>
      </c>
      <c r="B206" s="113" t="s">
        <v>70</v>
      </c>
      <c r="C206" s="106" t="s">
        <v>52</v>
      </c>
      <c r="D206" s="107" t="s">
        <v>10</v>
      </c>
      <c r="E206" s="107" t="s">
        <v>16</v>
      </c>
      <c r="F206" s="107" t="s">
        <v>110</v>
      </c>
      <c r="G206" s="107" t="s">
        <v>67</v>
      </c>
      <c r="H206" s="158">
        <v>0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</row>
    <row r="207" spans="1:253" s="6" customFormat="1" ht="27.75" customHeight="1">
      <c r="A207" s="21"/>
      <c r="B207" s="116" t="s">
        <v>60</v>
      </c>
      <c r="C207" s="127" t="s">
        <v>52</v>
      </c>
      <c r="D207" s="127" t="s">
        <v>9</v>
      </c>
      <c r="E207" s="127" t="s">
        <v>17</v>
      </c>
      <c r="F207" s="127"/>
      <c r="G207" s="127"/>
      <c r="H207" s="157">
        <f>H208</f>
        <v>0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</row>
    <row r="208" spans="1:253" ht="24.75" customHeight="1">
      <c r="A208" s="21"/>
      <c r="B208" s="116" t="s">
        <v>186</v>
      </c>
      <c r="C208" s="106" t="s">
        <v>52</v>
      </c>
      <c r="D208" s="106" t="s">
        <v>9</v>
      </c>
      <c r="E208" s="106" t="s">
        <v>17</v>
      </c>
      <c r="F208" s="106" t="s">
        <v>111</v>
      </c>
      <c r="G208" s="106"/>
      <c r="H208" s="157">
        <f>H209</f>
        <v>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</row>
    <row r="209" spans="1:253" ht="18">
      <c r="A209" s="21"/>
      <c r="B209" s="114" t="s">
        <v>239</v>
      </c>
      <c r="C209" s="106" t="s">
        <v>52</v>
      </c>
      <c r="D209" s="107" t="s">
        <v>61</v>
      </c>
      <c r="E209" s="107" t="s">
        <v>17</v>
      </c>
      <c r="F209" s="107" t="s">
        <v>112</v>
      </c>
      <c r="G209" s="106"/>
      <c r="H209" s="157">
        <f>H210</f>
        <v>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</row>
    <row r="210" spans="1:253" ht="51.75" customHeight="1">
      <c r="A210" s="21"/>
      <c r="B210" s="114" t="s">
        <v>113</v>
      </c>
      <c r="C210" s="106" t="s">
        <v>52</v>
      </c>
      <c r="D210" s="107" t="s">
        <v>61</v>
      </c>
      <c r="E210" s="107" t="s">
        <v>17</v>
      </c>
      <c r="F210" s="107" t="s">
        <v>114</v>
      </c>
      <c r="G210" s="106"/>
      <c r="H210" s="157">
        <f>H211</f>
        <v>0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</row>
    <row r="211" spans="1:253" ht="32.25" customHeight="1">
      <c r="A211" s="21"/>
      <c r="B211" s="114" t="s">
        <v>89</v>
      </c>
      <c r="C211" s="106" t="s">
        <v>52</v>
      </c>
      <c r="D211" s="107" t="s">
        <v>9</v>
      </c>
      <c r="E211" s="107" t="s">
        <v>17</v>
      </c>
      <c r="F211" s="107" t="s">
        <v>115</v>
      </c>
      <c r="G211" s="106"/>
      <c r="H211" s="157">
        <f>H212+H213</f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</row>
    <row r="212" spans="1:253" ht="60" customHeight="1">
      <c r="A212" s="21"/>
      <c r="B212" s="112" t="s">
        <v>180</v>
      </c>
      <c r="C212" s="106" t="s">
        <v>52</v>
      </c>
      <c r="D212" s="106" t="s">
        <v>9</v>
      </c>
      <c r="E212" s="106" t="s">
        <v>17</v>
      </c>
      <c r="F212" s="107" t="s">
        <v>115</v>
      </c>
      <c r="G212" s="106"/>
      <c r="H212" s="15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</row>
    <row r="213" spans="1:11" ht="48.75" customHeight="1">
      <c r="A213" s="21"/>
      <c r="B213" s="112" t="s">
        <v>180</v>
      </c>
      <c r="C213" s="106" t="s">
        <v>52</v>
      </c>
      <c r="D213" s="107" t="s">
        <v>9</v>
      </c>
      <c r="E213" s="107" t="s">
        <v>17</v>
      </c>
      <c r="F213" s="107" t="s">
        <v>115</v>
      </c>
      <c r="G213" s="107" t="s">
        <v>66</v>
      </c>
      <c r="H213" s="157">
        <v>0</v>
      </c>
      <c r="J213" s="1"/>
      <c r="K213" s="1"/>
    </row>
    <row r="214" spans="1:11" ht="80.25" customHeight="1">
      <c r="A214" s="21"/>
      <c r="B214" s="139" t="s">
        <v>33</v>
      </c>
      <c r="C214" s="127"/>
      <c r="D214" s="128"/>
      <c r="E214" s="128"/>
      <c r="F214" s="128"/>
      <c r="G214" s="128"/>
      <c r="H214" s="156">
        <f>H9+H17</f>
        <v>36</v>
      </c>
      <c r="J214" s="1"/>
      <c r="K214" s="1"/>
    </row>
    <row r="215" spans="1:11" ht="45.75" customHeight="1">
      <c r="A215" s="21"/>
      <c r="B215" s="112" t="s">
        <v>180</v>
      </c>
      <c r="C215" s="106" t="s">
        <v>52</v>
      </c>
      <c r="D215" s="107" t="s">
        <v>9</v>
      </c>
      <c r="E215" s="107" t="s">
        <v>17</v>
      </c>
      <c r="F215" s="107" t="s">
        <v>115</v>
      </c>
      <c r="G215" s="107" t="s">
        <v>66</v>
      </c>
      <c r="H215" s="157">
        <v>0</v>
      </c>
      <c r="J215" s="1"/>
      <c r="K215" s="1"/>
    </row>
    <row r="216" spans="1:11" ht="45.75" customHeight="1">
      <c r="A216" s="21"/>
      <c r="B216" s="118" t="s">
        <v>528</v>
      </c>
      <c r="C216" s="117" t="s">
        <v>52</v>
      </c>
      <c r="D216" s="109" t="s">
        <v>4</v>
      </c>
      <c r="E216" s="109" t="s">
        <v>245</v>
      </c>
      <c r="F216" s="107"/>
      <c r="G216" s="107"/>
      <c r="H216" s="157">
        <f>H218</f>
        <v>434.4</v>
      </c>
      <c r="J216" s="1"/>
      <c r="K216" s="1"/>
    </row>
    <row r="217" spans="1:11" ht="31.5" customHeight="1">
      <c r="A217" s="21"/>
      <c r="B217" s="112" t="s">
        <v>529</v>
      </c>
      <c r="C217" s="106" t="s">
        <v>52</v>
      </c>
      <c r="D217" s="107" t="s">
        <v>4</v>
      </c>
      <c r="E217" s="107" t="s">
        <v>18</v>
      </c>
      <c r="F217" s="107"/>
      <c r="G217" s="107"/>
      <c r="H217" s="157">
        <f>H222</f>
        <v>434.4</v>
      </c>
      <c r="J217" s="1"/>
      <c r="K217" s="1"/>
    </row>
    <row r="218" spans="1:11" ht="25.5" customHeight="1">
      <c r="A218" s="21"/>
      <c r="B218" s="112" t="s">
        <v>90</v>
      </c>
      <c r="C218" s="106" t="s">
        <v>52</v>
      </c>
      <c r="D218" s="107" t="s">
        <v>4</v>
      </c>
      <c r="E218" s="107" t="s">
        <v>18</v>
      </c>
      <c r="F218" s="128" t="s">
        <v>166</v>
      </c>
      <c r="G218" s="107"/>
      <c r="H218" s="157">
        <f>H219</f>
        <v>434.4</v>
      </c>
      <c r="J218" s="1"/>
      <c r="K218" s="1"/>
    </row>
    <row r="219" spans="1:11" ht="24" customHeight="1">
      <c r="A219" s="21"/>
      <c r="B219" s="111" t="s">
        <v>538</v>
      </c>
      <c r="C219" s="106" t="s">
        <v>52</v>
      </c>
      <c r="D219" s="107" t="s">
        <v>4</v>
      </c>
      <c r="E219" s="107" t="s">
        <v>18</v>
      </c>
      <c r="F219" s="128" t="s">
        <v>535</v>
      </c>
      <c r="G219" s="107"/>
      <c r="H219" s="157">
        <f>H220</f>
        <v>434.4</v>
      </c>
      <c r="J219" s="1"/>
      <c r="K219" s="1"/>
    </row>
    <row r="220" spans="1:11" ht="28.5" customHeight="1">
      <c r="A220" s="21"/>
      <c r="B220" s="111" t="s">
        <v>537</v>
      </c>
      <c r="C220" s="106" t="s">
        <v>52</v>
      </c>
      <c r="D220" s="107" t="s">
        <v>4</v>
      </c>
      <c r="E220" s="107" t="s">
        <v>18</v>
      </c>
      <c r="F220" s="128" t="s">
        <v>536</v>
      </c>
      <c r="G220" s="107"/>
      <c r="H220" s="157">
        <f>H222</f>
        <v>434.4</v>
      </c>
      <c r="J220" s="1"/>
      <c r="K220" s="1"/>
    </row>
    <row r="221" spans="1:11" ht="35.25" customHeight="1">
      <c r="A221" s="21"/>
      <c r="B221" s="112" t="s">
        <v>561</v>
      </c>
      <c r="C221" s="106" t="s">
        <v>52</v>
      </c>
      <c r="D221" s="107" t="s">
        <v>4</v>
      </c>
      <c r="E221" s="107" t="s">
        <v>18</v>
      </c>
      <c r="F221" s="128" t="s">
        <v>542</v>
      </c>
      <c r="G221" s="107"/>
      <c r="H221" s="157">
        <f>H222</f>
        <v>434.4</v>
      </c>
      <c r="J221" s="1"/>
      <c r="K221" s="1"/>
    </row>
    <row r="222" spans="1:11" ht="30" customHeight="1">
      <c r="A222" s="21"/>
      <c r="B222" s="121" t="s">
        <v>69</v>
      </c>
      <c r="C222" s="106" t="s">
        <v>52</v>
      </c>
      <c r="D222" s="107" t="s">
        <v>4</v>
      </c>
      <c r="E222" s="107" t="s">
        <v>18</v>
      </c>
      <c r="F222" s="128" t="s">
        <v>542</v>
      </c>
      <c r="G222" s="107" t="s">
        <v>68</v>
      </c>
      <c r="H222" s="157">
        <v>434.4</v>
      </c>
      <c r="J222" s="1"/>
      <c r="K222" s="1"/>
    </row>
    <row r="223" spans="1:12" ht="27" customHeight="1">
      <c r="A223" s="21"/>
      <c r="B223" s="139" t="s">
        <v>33</v>
      </c>
      <c r="C223" s="127"/>
      <c r="D223" s="128"/>
      <c r="E223" s="128"/>
      <c r="F223" s="128"/>
      <c r="G223" s="128"/>
      <c r="H223" s="156">
        <f>H11+H19</f>
        <v>10617.199999999999</v>
      </c>
      <c r="J223" s="101"/>
      <c r="K223" s="1"/>
      <c r="L223" s="101"/>
    </row>
    <row r="224" spans="1:11" ht="18">
      <c r="A224" s="46"/>
      <c r="B224" s="31"/>
      <c r="C224" s="31"/>
      <c r="D224" s="36"/>
      <c r="E224" s="36"/>
      <c r="F224" s="36"/>
      <c r="G224" s="36"/>
      <c r="H224" s="47"/>
      <c r="I224" s="5"/>
      <c r="J224" s="1"/>
      <c r="K224" s="1"/>
    </row>
    <row r="225" spans="1:11" ht="21">
      <c r="A225" s="91" t="s">
        <v>183</v>
      </c>
      <c r="B225" s="92"/>
      <c r="C225" s="92"/>
      <c r="D225" s="93"/>
      <c r="E225" s="93"/>
      <c r="F225" s="93"/>
      <c r="G225" s="93"/>
      <c r="H225" s="94"/>
      <c r="I225" s="5"/>
      <c r="J225" s="1"/>
      <c r="K225" s="1"/>
    </row>
    <row r="226" spans="1:253" ht="21">
      <c r="A226" s="95" t="s">
        <v>49</v>
      </c>
      <c r="B226" s="96"/>
      <c r="C226" s="97"/>
      <c r="D226" s="98"/>
      <c r="E226" s="98"/>
      <c r="F226" s="464" t="s">
        <v>184</v>
      </c>
      <c r="G226" s="464"/>
      <c r="H226" s="46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2:253" ht="18" hidden="1">
      <c r="B227" s="35"/>
      <c r="C227" s="32"/>
      <c r="D227" s="20"/>
      <c r="E227" s="20"/>
      <c r="F227" s="20"/>
      <c r="G227" s="20"/>
      <c r="H227" s="20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2:10" ht="18" hidden="1">
      <c r="B228" s="33"/>
      <c r="C228" s="33"/>
      <c r="H228" s="11"/>
      <c r="I228" s="5"/>
      <c r="J228" s="12"/>
    </row>
    <row r="229" ht="18" hidden="1"/>
    <row r="230" ht="18" hidden="1"/>
    <row r="231" ht="18" hidden="1"/>
    <row r="232" ht="18" hidden="1"/>
    <row r="233" ht="18" hidden="1"/>
    <row r="238" spans="1:11" ht="18">
      <c r="A238" s="1"/>
      <c r="B238" s="1"/>
      <c r="C238" s="1"/>
      <c r="D238" s="1"/>
      <c r="E238" s="34"/>
      <c r="F238" s="1"/>
      <c r="G238" s="1"/>
      <c r="H238" s="1"/>
      <c r="J238" s="1"/>
      <c r="K238" s="1"/>
    </row>
  </sheetData>
  <sheetProtection/>
  <autoFilter ref="A10:IS223"/>
  <mergeCells count="11">
    <mergeCell ref="E2:H2"/>
    <mergeCell ref="A1:H1"/>
    <mergeCell ref="C8:C9"/>
    <mergeCell ref="H8:H9"/>
    <mergeCell ref="I8:J8"/>
    <mergeCell ref="F226:H226"/>
    <mergeCell ref="E3:H3"/>
    <mergeCell ref="B4:H4"/>
    <mergeCell ref="F5:H5"/>
    <mergeCell ref="A6:H6"/>
    <mergeCell ref="I7:J7"/>
  </mergeCells>
  <printOptions horizontalCentered="1"/>
  <pageMargins left="0.31496062992125984" right="0.35433070866141736" top="0.3937007874015748" bottom="0.1968503937007874" header="0.1968503937007874" footer="0"/>
  <pageSetup blackAndWhite="1" fitToHeight="4" horizontalDpi="600" verticalDpi="600" orientation="portrait" paperSize="9" scale="29" r:id="rId1"/>
  <rowBreaks count="3" manualBreakCount="3">
    <brk id="46" max="7" man="1"/>
    <brk id="118" max="7" man="1"/>
    <brk id="16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60" zoomScaleNormal="60" zoomScalePageLayoutView="0" workbookViewId="0" topLeftCell="A1">
      <selection activeCell="G9" sqref="G9"/>
    </sheetView>
  </sheetViews>
  <sheetFormatPr defaultColWidth="9.125" defaultRowHeight="12.75"/>
  <cols>
    <col min="1" max="1" width="41.875" style="401" customWidth="1"/>
    <col min="2" max="2" width="115.125" style="401" customWidth="1"/>
    <col min="3" max="3" width="16.125" style="401" customWidth="1"/>
    <col min="4" max="4" width="9.125" style="401" hidden="1" customWidth="1"/>
    <col min="5" max="5" width="17.625" style="402" customWidth="1"/>
    <col min="6" max="6" width="19.875" style="402" customWidth="1"/>
    <col min="7" max="7" width="10.875" style="402" bestFit="1" customWidth="1"/>
    <col min="8" max="16384" width="9.125" style="402" customWidth="1"/>
  </cols>
  <sheetData>
    <row r="1" spans="1:3" ht="36" customHeight="1">
      <c r="A1" s="400"/>
      <c r="B1" s="476" t="s">
        <v>569</v>
      </c>
      <c r="C1" s="476"/>
    </row>
    <row r="2" spans="2:3" ht="18" customHeight="1">
      <c r="B2" s="403"/>
      <c r="C2" s="404" t="s">
        <v>571</v>
      </c>
    </row>
    <row r="3" spans="2:4" ht="21">
      <c r="B3" s="482" t="s">
        <v>502</v>
      </c>
      <c r="C3" s="482"/>
      <c r="D3" s="428"/>
    </row>
    <row r="4" spans="1:4" ht="21">
      <c r="A4" s="400"/>
      <c r="B4" s="480" t="s">
        <v>493</v>
      </c>
      <c r="C4" s="480"/>
      <c r="D4" s="480"/>
    </row>
    <row r="5" spans="2:4" ht="21">
      <c r="B5" s="480" t="s">
        <v>548</v>
      </c>
      <c r="C5" s="480"/>
      <c r="D5" s="480"/>
    </row>
    <row r="6" spans="2:4" ht="37.5" customHeight="1" hidden="1">
      <c r="B6" s="481"/>
      <c r="C6" s="481"/>
      <c r="D6" s="481"/>
    </row>
    <row r="7" spans="2:4" ht="18" customHeight="1">
      <c r="B7" s="479" t="s">
        <v>570</v>
      </c>
      <c r="C7" s="479"/>
      <c r="D7" s="479"/>
    </row>
    <row r="8" spans="1:5" ht="60" customHeight="1">
      <c r="A8" s="477" t="s">
        <v>303</v>
      </c>
      <c r="B8" s="478"/>
      <c r="C8" s="478"/>
      <c r="E8" s="401"/>
    </row>
    <row r="9" spans="5:6" ht="21">
      <c r="E9" s="406"/>
      <c r="F9" s="407"/>
    </row>
    <row r="10" ht="21">
      <c r="C10" s="408" t="s">
        <v>281</v>
      </c>
    </row>
    <row r="11" spans="1:6" ht="41.25">
      <c r="A11" s="409" t="s">
        <v>282</v>
      </c>
      <c r="B11" s="410" t="s">
        <v>523</v>
      </c>
      <c r="C11" s="410" t="s">
        <v>3</v>
      </c>
      <c r="E11" s="411"/>
      <c r="F11" s="411"/>
    </row>
    <row r="12" spans="1:6" ht="18" customHeight="1">
      <c r="A12" s="412">
        <v>1</v>
      </c>
      <c r="B12" s="413">
        <v>2</v>
      </c>
      <c r="C12" s="414">
        <v>3</v>
      </c>
      <c r="E12" s="411"/>
      <c r="F12" s="411"/>
    </row>
    <row r="13" spans="1:6" s="401" customFormat="1" ht="21">
      <c r="A13" s="433" t="s">
        <v>283</v>
      </c>
      <c r="B13" s="391" t="s">
        <v>284</v>
      </c>
      <c r="C13" s="415">
        <f>C14</f>
        <v>3587.2000000000007</v>
      </c>
      <c r="E13" s="416"/>
      <c r="F13" s="417"/>
    </row>
    <row r="14" spans="1:7" s="419" customFormat="1" ht="20.25">
      <c r="A14" s="434" t="s">
        <v>285</v>
      </c>
      <c r="B14" s="429" t="s">
        <v>286</v>
      </c>
      <c r="C14" s="418">
        <f>C19-C15</f>
        <v>3587.2000000000007</v>
      </c>
      <c r="F14" s="420"/>
      <c r="G14" s="421"/>
    </row>
    <row r="15" spans="1:3" s="401" customFormat="1" ht="21">
      <c r="A15" s="435" t="s">
        <v>287</v>
      </c>
      <c r="B15" s="430" t="s">
        <v>288</v>
      </c>
      <c r="C15" s="422">
        <f>C16</f>
        <v>7030</v>
      </c>
    </row>
    <row r="16" spans="1:3" s="401" customFormat="1" ht="21">
      <c r="A16" s="436" t="s">
        <v>289</v>
      </c>
      <c r="B16" s="431" t="s">
        <v>290</v>
      </c>
      <c r="C16" s="423">
        <f>C17</f>
        <v>7030</v>
      </c>
    </row>
    <row r="17" spans="1:3" s="401" customFormat="1" ht="21">
      <c r="A17" s="436" t="s">
        <v>291</v>
      </c>
      <c r="B17" s="431" t="s">
        <v>292</v>
      </c>
      <c r="C17" s="423">
        <f>C18</f>
        <v>7030</v>
      </c>
    </row>
    <row r="18" spans="1:3" s="401" customFormat="1" ht="21">
      <c r="A18" s="436" t="s">
        <v>293</v>
      </c>
      <c r="B18" s="432" t="s">
        <v>294</v>
      </c>
      <c r="C18" s="423">
        <f>прил2!C35</f>
        <v>7030</v>
      </c>
    </row>
    <row r="19" spans="1:3" s="401" customFormat="1" ht="21">
      <c r="A19" s="435" t="s">
        <v>295</v>
      </c>
      <c r="B19" s="430" t="s">
        <v>296</v>
      </c>
      <c r="C19" s="422">
        <f>C20</f>
        <v>10617.2</v>
      </c>
    </row>
    <row r="20" spans="1:3" s="401" customFormat="1" ht="21">
      <c r="A20" s="436" t="s">
        <v>297</v>
      </c>
      <c r="B20" s="431" t="s">
        <v>298</v>
      </c>
      <c r="C20" s="423">
        <f>C21</f>
        <v>10617.2</v>
      </c>
    </row>
    <row r="21" spans="1:3" s="401" customFormat="1" ht="21">
      <c r="A21" s="436" t="s">
        <v>299</v>
      </c>
      <c r="B21" s="431" t="s">
        <v>300</v>
      </c>
      <c r="C21" s="423">
        <f>C22</f>
        <v>10617.2</v>
      </c>
    </row>
    <row r="22" spans="1:3" s="401" customFormat="1" ht="21">
      <c r="A22" s="436" t="s">
        <v>301</v>
      </c>
      <c r="B22" s="432" t="s">
        <v>302</v>
      </c>
      <c r="C22" s="423">
        <f>'новое прил 5 (прогр) (2)'!E169</f>
        <v>10617.2</v>
      </c>
    </row>
    <row r="23" spans="1:5" s="401" customFormat="1" ht="22.5" customHeight="1">
      <c r="A23" s="424"/>
      <c r="B23" s="425"/>
      <c r="C23" s="426"/>
      <c r="E23" s="427"/>
    </row>
    <row r="25" spans="1:3" s="224" customFormat="1" ht="21">
      <c r="A25" s="272" t="s">
        <v>183</v>
      </c>
      <c r="B25" s="273"/>
      <c r="C25" s="274"/>
    </row>
    <row r="26" spans="1:3" s="224" customFormat="1" ht="21">
      <c r="A26" s="221" t="s">
        <v>49</v>
      </c>
      <c r="B26" s="475" t="s">
        <v>534</v>
      </c>
      <c r="C26" s="475"/>
    </row>
  </sheetData>
  <sheetProtection/>
  <mergeCells count="8">
    <mergeCell ref="B26:C26"/>
    <mergeCell ref="B1:C1"/>
    <mergeCell ref="A8:C8"/>
    <mergeCell ref="B7:D7"/>
    <mergeCell ref="B4:D4"/>
    <mergeCell ref="B5:D5"/>
    <mergeCell ref="B6:D6"/>
    <mergeCell ref="B3:C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60" zoomScaleNormal="60" zoomScalePageLayoutView="0" workbookViewId="0" topLeftCell="A1">
      <selection activeCell="A3" sqref="A3:B3"/>
    </sheetView>
  </sheetViews>
  <sheetFormatPr defaultColWidth="9.125" defaultRowHeight="12.75"/>
  <cols>
    <col min="1" max="1" width="138.125" style="273" customWidth="1"/>
    <col min="2" max="2" width="43.625" style="437" customWidth="1"/>
    <col min="3" max="3" width="0.6171875" style="437" customWidth="1"/>
    <col min="4" max="16384" width="9.125" style="437" customWidth="1"/>
  </cols>
  <sheetData>
    <row r="1" ht="21">
      <c r="B1" s="405" t="s">
        <v>494</v>
      </c>
    </row>
    <row r="2" spans="1:2" ht="21">
      <c r="A2" s="480" t="s">
        <v>493</v>
      </c>
      <c r="B2" s="480"/>
    </row>
    <row r="3" spans="1:2" ht="21">
      <c r="A3" s="480" t="s">
        <v>548</v>
      </c>
      <c r="B3" s="480"/>
    </row>
    <row r="4" spans="1:2" ht="0.75" customHeight="1">
      <c r="A4" s="481" t="s">
        <v>549</v>
      </c>
      <c r="B4" s="481"/>
    </row>
    <row r="5" spans="1:3" ht="21">
      <c r="A5" s="479" t="s">
        <v>492</v>
      </c>
      <c r="B5" s="479"/>
      <c r="C5" s="479"/>
    </row>
    <row r="6" spans="1:2" ht="69.75" customHeight="1">
      <c r="A6" s="483" t="s">
        <v>559</v>
      </c>
      <c r="B6" s="484"/>
    </row>
    <row r="8" ht="21">
      <c r="B8" s="438" t="s">
        <v>48</v>
      </c>
    </row>
    <row r="9" spans="1:2" ht="21">
      <c r="A9" s="485" t="s">
        <v>276</v>
      </c>
      <c r="B9" s="487" t="s">
        <v>3</v>
      </c>
    </row>
    <row r="10" spans="1:2" ht="21">
      <c r="A10" s="486"/>
      <c r="B10" s="488"/>
    </row>
    <row r="11" spans="1:2" ht="21">
      <c r="A11" s="439">
        <v>1</v>
      </c>
      <c r="B11" s="439">
        <v>3</v>
      </c>
    </row>
    <row r="12" spans="1:2" ht="28.5" customHeight="1">
      <c r="A12" s="440" t="s">
        <v>277</v>
      </c>
      <c r="B12" s="447">
        <v>487.1</v>
      </c>
    </row>
    <row r="13" spans="1:2" ht="28.5" customHeight="1">
      <c r="A13" s="440" t="s">
        <v>560</v>
      </c>
      <c r="B13" s="447">
        <v>434.4</v>
      </c>
    </row>
    <row r="14" spans="1:2" ht="21">
      <c r="A14" s="446" t="s">
        <v>278</v>
      </c>
      <c r="B14" s="447">
        <f>B15+B17+B16</f>
        <v>52.7</v>
      </c>
    </row>
    <row r="15" spans="1:2" s="441" customFormat="1" ht="21">
      <c r="A15" s="374" t="s">
        <v>279</v>
      </c>
      <c r="B15" s="448">
        <v>36</v>
      </c>
    </row>
    <row r="16" spans="1:2" s="441" customFormat="1" ht="21">
      <c r="A16" s="374" t="s">
        <v>491</v>
      </c>
      <c r="B16" s="448">
        <v>6.7</v>
      </c>
    </row>
    <row r="17" spans="1:2" ht="21">
      <c r="A17" s="372" t="s">
        <v>280</v>
      </c>
      <c r="B17" s="448">
        <v>10</v>
      </c>
    </row>
    <row r="18" ht="21">
      <c r="A18" s="442"/>
    </row>
    <row r="20" s="224" customFormat="1" ht="21">
      <c r="A20" s="443" t="s">
        <v>183</v>
      </c>
    </row>
    <row r="21" spans="1:2" s="224" customFormat="1" ht="21">
      <c r="A21" s="224" t="s">
        <v>49</v>
      </c>
      <c r="B21" s="275" t="s">
        <v>184</v>
      </c>
    </row>
    <row r="23" spans="2:8" ht="21">
      <c r="B23" s="443"/>
      <c r="C23" s="443"/>
      <c r="D23" s="224"/>
      <c r="E23" s="224"/>
      <c r="F23" s="224"/>
      <c r="G23" s="444"/>
      <c r="H23" s="224"/>
    </row>
    <row r="24" spans="1:7" ht="21">
      <c r="A24" s="445"/>
      <c r="B24" s="443"/>
      <c r="C24" s="443"/>
      <c r="D24" s="224"/>
      <c r="E24" s="224"/>
      <c r="F24" s="224"/>
      <c r="G24" s="224"/>
    </row>
    <row r="25" ht="21">
      <c r="A25" s="445"/>
    </row>
  </sheetData>
  <sheetProtection/>
  <mergeCells count="7">
    <mergeCell ref="A2:B2"/>
    <mergeCell ref="A3:B3"/>
    <mergeCell ref="A4:B4"/>
    <mergeCell ref="A5:C5"/>
    <mergeCell ref="A6:B6"/>
    <mergeCell ref="A9:A10"/>
    <mergeCell ref="B9:B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Normal="70" zoomScalePageLayoutView="0" workbookViewId="0" topLeftCell="A1">
      <selection activeCell="A4" sqref="A4"/>
    </sheetView>
  </sheetViews>
  <sheetFormatPr defaultColWidth="9.125" defaultRowHeight="12.75"/>
  <cols>
    <col min="1" max="1" width="2.625" style="183" customWidth="1"/>
    <col min="2" max="2" width="6.375" style="183" customWidth="1"/>
    <col min="3" max="8" width="9.125" style="183" customWidth="1"/>
    <col min="9" max="9" width="17.625" style="183" customWidth="1"/>
    <col min="10" max="10" width="6.50390625" style="183" hidden="1" customWidth="1"/>
    <col min="11" max="11" width="29.50390625" style="183" customWidth="1"/>
    <col min="12" max="12" width="0.875" style="183" customWidth="1"/>
    <col min="13" max="17" width="9.125" style="183" hidden="1" customWidth="1"/>
    <col min="18" max="16384" width="9.125" style="183" customWidth="1"/>
  </cols>
  <sheetData>
    <row r="1" ht="18">
      <c r="K1" s="208" t="s">
        <v>495</v>
      </c>
    </row>
    <row r="2" ht="18" hidden="1">
      <c r="K2" s="180"/>
    </row>
    <row r="3" spans="9:11" ht="80.25" customHeight="1">
      <c r="I3" s="489" t="s">
        <v>547</v>
      </c>
      <c r="J3" s="489"/>
      <c r="K3" s="489"/>
    </row>
    <row r="4" spans="2:12" ht="18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3" ht="18">
      <c r="B5" s="490" t="s">
        <v>312</v>
      </c>
      <c r="C5" s="490"/>
      <c r="D5" s="490"/>
      <c r="E5" s="490"/>
      <c r="F5" s="490"/>
      <c r="G5" s="490"/>
      <c r="H5" s="490"/>
      <c r="I5" s="490"/>
      <c r="J5" s="490"/>
      <c r="K5" s="490"/>
      <c r="L5" s="185"/>
      <c r="M5" s="184"/>
    </row>
    <row r="6" spans="2:13" ht="18">
      <c r="B6" s="490" t="s">
        <v>313</v>
      </c>
      <c r="C6" s="490"/>
      <c r="D6" s="490"/>
      <c r="E6" s="490"/>
      <c r="F6" s="490"/>
      <c r="G6" s="490"/>
      <c r="H6" s="490"/>
      <c r="I6" s="490"/>
      <c r="J6" s="490"/>
      <c r="K6" s="490"/>
      <c r="L6" s="185"/>
      <c r="M6" s="184"/>
    </row>
    <row r="7" spans="2:12" ht="18"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185"/>
    </row>
    <row r="8" ht="18" hidden="1"/>
    <row r="9" spans="2:12" ht="18">
      <c r="B9" s="491"/>
      <c r="C9" s="491"/>
      <c r="D9" s="491"/>
      <c r="E9" s="491"/>
      <c r="F9" s="491"/>
      <c r="G9" s="491"/>
      <c r="K9" s="186" t="s">
        <v>304</v>
      </c>
      <c r="L9" s="187"/>
    </row>
    <row r="10" spans="2:12" ht="28.5" customHeight="1">
      <c r="B10" s="492" t="s">
        <v>19</v>
      </c>
      <c r="C10" s="494" t="s">
        <v>524</v>
      </c>
      <c r="D10" s="495"/>
      <c r="E10" s="495"/>
      <c r="F10" s="495"/>
      <c r="G10" s="495"/>
      <c r="H10" s="495"/>
      <c r="I10" s="495"/>
      <c r="J10" s="496"/>
      <c r="K10" s="492" t="s">
        <v>305</v>
      </c>
      <c r="L10" s="188"/>
    </row>
    <row r="11" spans="2:11" ht="18">
      <c r="B11" s="493"/>
      <c r="C11" s="497"/>
      <c r="D11" s="498"/>
      <c r="E11" s="498"/>
      <c r="F11" s="498"/>
      <c r="G11" s="498"/>
      <c r="H11" s="498"/>
      <c r="I11" s="498"/>
      <c r="J11" s="499"/>
      <c r="K11" s="493"/>
    </row>
    <row r="12" spans="2:11" ht="18" thickBot="1">
      <c r="B12" s="189">
        <v>1</v>
      </c>
      <c r="C12" s="505">
        <v>2</v>
      </c>
      <c r="D12" s="506"/>
      <c r="E12" s="506"/>
      <c r="F12" s="506"/>
      <c r="G12" s="506"/>
      <c r="H12" s="506"/>
      <c r="I12" s="507"/>
      <c r="J12" s="190"/>
      <c r="K12" s="191">
        <v>3</v>
      </c>
    </row>
    <row r="13" spans="2:11" ht="42" customHeight="1">
      <c r="B13" s="192" t="s">
        <v>306</v>
      </c>
      <c r="C13" s="508" t="s">
        <v>314</v>
      </c>
      <c r="D13" s="509"/>
      <c r="E13" s="509"/>
      <c r="F13" s="509"/>
      <c r="G13" s="509"/>
      <c r="H13" s="509"/>
      <c r="I13" s="510"/>
      <c r="J13" s="193"/>
      <c r="K13" s="10">
        <v>0</v>
      </c>
    </row>
    <row r="14" spans="2:11" ht="16.5" customHeight="1">
      <c r="B14" s="191"/>
      <c r="C14" s="194" t="s">
        <v>41</v>
      </c>
      <c r="D14" s="195"/>
      <c r="E14" s="195"/>
      <c r="F14" s="195"/>
      <c r="G14" s="195"/>
      <c r="H14" s="195"/>
      <c r="I14" s="196"/>
      <c r="J14" s="195"/>
      <c r="K14" s="191"/>
    </row>
    <row r="15" spans="2:11" ht="16.5" customHeight="1">
      <c r="B15" s="191"/>
      <c r="C15" s="194" t="s">
        <v>307</v>
      </c>
      <c r="D15" s="195"/>
      <c r="E15" s="195"/>
      <c r="F15" s="195"/>
      <c r="G15" s="195"/>
      <c r="H15" s="195"/>
      <c r="I15" s="196"/>
      <c r="J15" s="195"/>
      <c r="K15" s="191">
        <v>0</v>
      </c>
    </row>
    <row r="16" spans="2:11" ht="16.5" customHeight="1" thickBot="1">
      <c r="B16" s="191"/>
      <c r="C16" s="194" t="s">
        <v>308</v>
      </c>
      <c r="D16" s="195"/>
      <c r="E16" s="195"/>
      <c r="F16" s="195"/>
      <c r="G16" s="195"/>
      <c r="H16" s="195"/>
      <c r="I16" s="196"/>
      <c r="J16" s="195"/>
      <c r="K16" s="197">
        <v>0</v>
      </c>
    </row>
    <row r="17" spans="2:11" ht="63" customHeight="1">
      <c r="B17" s="192" t="s">
        <v>309</v>
      </c>
      <c r="C17" s="508" t="s">
        <v>315</v>
      </c>
      <c r="D17" s="509"/>
      <c r="E17" s="509"/>
      <c r="F17" s="509"/>
      <c r="G17" s="509"/>
      <c r="H17" s="509"/>
      <c r="I17" s="510"/>
      <c r="J17" s="193"/>
      <c r="K17" s="198">
        <f>K19-K20</f>
        <v>0</v>
      </c>
    </row>
    <row r="18" spans="2:11" ht="16.5" customHeight="1">
      <c r="B18" s="191"/>
      <c r="C18" s="194" t="s">
        <v>41</v>
      </c>
      <c r="D18" s="195"/>
      <c r="E18" s="195"/>
      <c r="F18" s="195"/>
      <c r="G18" s="195"/>
      <c r="H18" s="195"/>
      <c r="I18" s="196"/>
      <c r="J18" s="195"/>
      <c r="K18" s="191"/>
    </row>
    <row r="19" spans="2:11" ht="19.5" customHeight="1">
      <c r="B19" s="191"/>
      <c r="C19" s="511" t="s">
        <v>307</v>
      </c>
      <c r="D19" s="512"/>
      <c r="E19" s="512"/>
      <c r="F19" s="512"/>
      <c r="G19" s="512"/>
      <c r="H19" s="512"/>
      <c r="I19" s="513"/>
      <c r="J19" s="195"/>
      <c r="K19" s="191">
        <v>0</v>
      </c>
    </row>
    <row r="20" spans="2:11" ht="17.25" customHeight="1">
      <c r="B20" s="191"/>
      <c r="C20" s="502" t="s">
        <v>310</v>
      </c>
      <c r="D20" s="503"/>
      <c r="E20" s="503"/>
      <c r="F20" s="503"/>
      <c r="G20" s="503"/>
      <c r="H20" s="503"/>
      <c r="I20" s="504"/>
      <c r="J20" s="195"/>
      <c r="K20" s="199">
        <v>0</v>
      </c>
    </row>
    <row r="21" spans="2:11" ht="45" customHeight="1">
      <c r="B21" s="192" t="s">
        <v>311</v>
      </c>
      <c r="C21" s="508" t="s">
        <v>525</v>
      </c>
      <c r="D21" s="509"/>
      <c r="E21" s="509"/>
      <c r="F21" s="509"/>
      <c r="G21" s="509"/>
      <c r="H21" s="509"/>
      <c r="I21" s="514"/>
      <c r="J21" s="195"/>
      <c r="K21" s="198">
        <v>0</v>
      </c>
    </row>
    <row r="22" spans="2:11" ht="16.5" customHeight="1">
      <c r="B22" s="200"/>
      <c r="C22" s="500" t="s">
        <v>41</v>
      </c>
      <c r="D22" s="501"/>
      <c r="E22" s="501"/>
      <c r="F22" s="195"/>
      <c r="G22" s="195"/>
      <c r="H22" s="195"/>
      <c r="I22" s="196"/>
      <c r="J22" s="195"/>
      <c r="K22" s="201"/>
    </row>
    <row r="23" spans="2:11" ht="16.5" customHeight="1">
      <c r="B23" s="200"/>
      <c r="C23" s="194" t="s">
        <v>307</v>
      </c>
      <c r="D23" s="195"/>
      <c r="E23" s="195"/>
      <c r="F23" s="195"/>
      <c r="G23" s="195"/>
      <c r="H23" s="195"/>
      <c r="I23" s="196"/>
      <c r="J23" s="195"/>
      <c r="K23" s="201">
        <v>0</v>
      </c>
    </row>
    <row r="24" spans="2:11" ht="18" customHeight="1">
      <c r="B24" s="202"/>
      <c r="C24" s="502" t="s">
        <v>308</v>
      </c>
      <c r="D24" s="503"/>
      <c r="E24" s="503"/>
      <c r="F24" s="503"/>
      <c r="G24" s="503"/>
      <c r="H24" s="503"/>
      <c r="I24" s="504"/>
      <c r="J24" s="203"/>
      <c r="K24" s="199">
        <v>0</v>
      </c>
    </row>
    <row r="27" spans="1:3" s="6" customFormat="1" ht="18">
      <c r="A27" s="17" t="s">
        <v>183</v>
      </c>
      <c r="B27" s="7"/>
      <c r="C27" s="9"/>
    </row>
    <row r="28" spans="1:11" s="6" customFormat="1" ht="18">
      <c r="A28" s="16" t="s">
        <v>49</v>
      </c>
      <c r="B28" s="182"/>
      <c r="C28" s="181"/>
      <c r="K28" s="180" t="s">
        <v>184</v>
      </c>
    </row>
  </sheetData>
  <sheetProtection/>
  <mergeCells count="16">
    <mergeCell ref="C22:E22"/>
    <mergeCell ref="C24:I24"/>
    <mergeCell ref="C12:I12"/>
    <mergeCell ref="C13:I13"/>
    <mergeCell ref="C17:I17"/>
    <mergeCell ref="C19:I19"/>
    <mergeCell ref="C20:I20"/>
    <mergeCell ref="C21:I21"/>
    <mergeCell ref="I3:K3"/>
    <mergeCell ref="B5:K5"/>
    <mergeCell ref="B6:K6"/>
    <mergeCell ref="B7:K7"/>
    <mergeCell ref="B9:G9"/>
    <mergeCell ref="B10:B11"/>
    <mergeCell ref="C10:J11"/>
    <mergeCell ref="K10:K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view="pageBreakPreview" zoomScale="60" zoomScaleNormal="70" zoomScalePageLayoutView="0" workbookViewId="0" topLeftCell="A1">
      <selection activeCell="R6" sqref="R6"/>
    </sheetView>
  </sheetViews>
  <sheetFormatPr defaultColWidth="9.125" defaultRowHeight="12.75"/>
  <cols>
    <col min="1" max="1" width="9.125" style="183" customWidth="1"/>
    <col min="2" max="2" width="7.00390625" style="183" customWidth="1"/>
    <col min="3" max="3" width="11.50390625" style="183" customWidth="1"/>
    <col min="4" max="4" width="5.00390625" style="183" customWidth="1"/>
    <col min="5" max="5" width="16.875" style="183" customWidth="1"/>
    <col min="6" max="6" width="12.875" style="183" customWidth="1"/>
    <col min="7" max="7" width="17.125" style="183" customWidth="1"/>
    <col min="8" max="8" width="15.50390625" style="183" customWidth="1"/>
    <col min="9" max="9" width="19.875" style="183" customWidth="1"/>
    <col min="10" max="10" width="15.375" style="183" customWidth="1"/>
    <col min="11" max="16384" width="9.125" style="183" customWidth="1"/>
  </cols>
  <sheetData>
    <row r="1" spans="9:10" ht="18">
      <c r="I1" s="519" t="s">
        <v>496</v>
      </c>
      <c r="J1" s="519"/>
    </row>
    <row r="2" spans="8:10" ht="18" hidden="1">
      <c r="H2" s="7"/>
      <c r="I2" s="7"/>
      <c r="J2" s="8"/>
    </row>
    <row r="3" spans="8:10" ht="60" customHeight="1">
      <c r="H3" s="489" t="s">
        <v>546</v>
      </c>
      <c r="I3" s="489"/>
      <c r="J3" s="489"/>
    </row>
    <row r="5" spans="3:10" ht="46.5" customHeight="1">
      <c r="C5" s="520" t="s">
        <v>331</v>
      </c>
      <c r="D5" s="520"/>
      <c r="E5" s="520"/>
      <c r="F5" s="520"/>
      <c r="G5" s="520"/>
      <c r="H5" s="520"/>
      <c r="I5" s="520"/>
      <c r="J5" s="520"/>
    </row>
    <row r="6" spans="3:10" ht="18">
      <c r="C6" s="490"/>
      <c r="D6" s="521"/>
      <c r="E6" s="521"/>
      <c r="F6" s="521"/>
      <c r="G6" s="521"/>
      <c r="H6" s="521"/>
      <c r="I6" s="521"/>
      <c r="J6" s="521"/>
    </row>
    <row r="7" spans="4:10" ht="18" hidden="1">
      <c r="D7" s="184"/>
      <c r="E7" s="184"/>
      <c r="F7" s="184"/>
      <c r="G7" s="184"/>
      <c r="H7" s="184"/>
      <c r="I7" s="184"/>
      <c r="J7" s="184"/>
    </row>
    <row r="8" spans="4:10" ht="18" hidden="1">
      <c r="D8" s="184"/>
      <c r="E8" s="184"/>
      <c r="F8" s="184"/>
      <c r="G8" s="184"/>
      <c r="H8" s="184"/>
      <c r="I8" s="184"/>
      <c r="J8" s="184"/>
    </row>
    <row r="9" spans="3:10" ht="18">
      <c r="C9" s="490" t="s">
        <v>316</v>
      </c>
      <c r="D9" s="490"/>
      <c r="E9" s="490"/>
      <c r="F9" s="490"/>
      <c r="G9" s="490"/>
      <c r="H9" s="490"/>
      <c r="I9" s="490"/>
      <c r="J9" s="490"/>
    </row>
    <row r="10" spans="3:10" ht="18">
      <c r="C10" s="490" t="s">
        <v>526</v>
      </c>
      <c r="D10" s="490"/>
      <c r="E10" s="490"/>
      <c r="F10" s="490"/>
      <c r="G10" s="490"/>
      <c r="H10" s="490"/>
      <c r="I10" s="490"/>
      <c r="J10" s="490"/>
    </row>
    <row r="12" spans="2:10" ht="78.75" customHeight="1">
      <c r="B12" s="492" t="s">
        <v>19</v>
      </c>
      <c r="C12" s="538" t="s">
        <v>317</v>
      </c>
      <c r="D12" s="539"/>
      <c r="E12" s="522" t="s">
        <v>318</v>
      </c>
      <c r="F12" s="492" t="s">
        <v>319</v>
      </c>
      <c r="G12" s="515" t="s">
        <v>320</v>
      </c>
      <c r="H12" s="515"/>
      <c r="I12" s="515"/>
      <c r="J12" s="516"/>
    </row>
    <row r="13" spans="2:14" ht="120.75" customHeight="1">
      <c r="B13" s="493"/>
      <c r="C13" s="540"/>
      <c r="D13" s="541"/>
      <c r="E13" s="523"/>
      <c r="F13" s="493"/>
      <c r="G13" s="204" t="s">
        <v>321</v>
      </c>
      <c r="H13" s="204" t="s">
        <v>322</v>
      </c>
      <c r="I13" s="205" t="s">
        <v>527</v>
      </c>
      <c r="J13" s="204" t="s">
        <v>323</v>
      </c>
      <c r="N13" s="206"/>
    </row>
    <row r="14" spans="2:10" ht="18">
      <c r="B14" s="189">
        <v>1</v>
      </c>
      <c r="C14" s="505">
        <v>2</v>
      </c>
      <c r="D14" s="516"/>
      <c r="E14" s="189">
        <v>3</v>
      </c>
      <c r="F14" s="189">
        <v>4</v>
      </c>
      <c r="G14" s="189">
        <v>5</v>
      </c>
      <c r="H14" s="189">
        <v>6</v>
      </c>
      <c r="I14" s="189">
        <v>7</v>
      </c>
      <c r="J14" s="189">
        <v>8</v>
      </c>
    </row>
    <row r="15" spans="2:10" ht="18">
      <c r="B15" s="207"/>
      <c r="C15" s="505" t="s">
        <v>324</v>
      </c>
      <c r="D15" s="516"/>
      <c r="E15" s="189" t="s">
        <v>324</v>
      </c>
      <c r="F15" s="189" t="s">
        <v>325</v>
      </c>
      <c r="G15" s="189" t="s">
        <v>324</v>
      </c>
      <c r="H15" s="189" t="s">
        <v>324</v>
      </c>
      <c r="I15" s="189" t="s">
        <v>324</v>
      </c>
      <c r="J15" s="189" t="s">
        <v>324</v>
      </c>
    </row>
    <row r="18" spans="3:10" ht="18">
      <c r="C18" s="490" t="s">
        <v>326</v>
      </c>
      <c r="D18" s="490"/>
      <c r="E18" s="490"/>
      <c r="F18" s="490"/>
      <c r="G18" s="490"/>
      <c r="H18" s="490"/>
      <c r="I18" s="490"/>
      <c r="J18" s="490"/>
    </row>
    <row r="19" spans="3:10" ht="18">
      <c r="C19" s="490" t="s">
        <v>328</v>
      </c>
      <c r="D19" s="490"/>
      <c r="E19" s="490"/>
      <c r="F19" s="490"/>
      <c r="G19" s="490"/>
      <c r="H19" s="490"/>
      <c r="I19" s="490"/>
      <c r="J19" s="490"/>
    </row>
    <row r="20" spans="3:10" ht="18">
      <c r="C20" s="490" t="s">
        <v>332</v>
      </c>
      <c r="D20" s="490"/>
      <c r="E20" s="490"/>
      <c r="F20" s="490"/>
      <c r="G20" s="490"/>
      <c r="H20" s="490"/>
      <c r="I20" s="490"/>
      <c r="J20" s="490"/>
    </row>
    <row r="22" spans="2:10" ht="12.75" customHeight="1">
      <c r="B22" s="532" t="s">
        <v>329</v>
      </c>
      <c r="C22" s="533"/>
      <c r="D22" s="533"/>
      <c r="E22" s="533"/>
      <c r="F22" s="533"/>
      <c r="G22" s="533"/>
      <c r="H22" s="533"/>
      <c r="I22" s="524" t="s">
        <v>327</v>
      </c>
      <c r="J22" s="525"/>
    </row>
    <row r="23" spans="2:10" ht="64.5" customHeight="1">
      <c r="B23" s="534"/>
      <c r="C23" s="535"/>
      <c r="D23" s="535"/>
      <c r="E23" s="535"/>
      <c r="F23" s="535"/>
      <c r="G23" s="535"/>
      <c r="H23" s="535"/>
      <c r="I23" s="526"/>
      <c r="J23" s="527"/>
    </row>
    <row r="24" spans="2:10" ht="64.5" customHeight="1">
      <c r="B24" s="536"/>
      <c r="C24" s="537"/>
      <c r="D24" s="537"/>
      <c r="E24" s="537"/>
      <c r="F24" s="537"/>
      <c r="G24" s="537"/>
      <c r="H24" s="537"/>
      <c r="I24" s="517"/>
      <c r="J24" s="518"/>
    </row>
    <row r="25" spans="2:10" ht="44.25" customHeight="1">
      <c r="B25" s="528" t="s">
        <v>330</v>
      </c>
      <c r="C25" s="529"/>
      <c r="D25" s="529"/>
      <c r="E25" s="529"/>
      <c r="F25" s="529"/>
      <c r="G25" s="529"/>
      <c r="H25" s="530"/>
      <c r="I25" s="531"/>
      <c r="J25" s="531"/>
    </row>
    <row r="28" spans="2:4" s="6" customFormat="1" ht="18">
      <c r="B28" s="17" t="s">
        <v>183</v>
      </c>
      <c r="C28" s="7"/>
      <c r="D28" s="9"/>
    </row>
    <row r="29" spans="2:10" s="6" customFormat="1" ht="18">
      <c r="B29" s="16" t="s">
        <v>49</v>
      </c>
      <c r="C29" s="182"/>
      <c r="D29" s="181"/>
      <c r="I29" s="468" t="s">
        <v>184</v>
      </c>
      <c r="J29" s="468"/>
    </row>
  </sheetData>
  <sheetProtection/>
  <mergeCells count="22">
    <mergeCell ref="I29:J29"/>
    <mergeCell ref="E12:E13"/>
    <mergeCell ref="C20:J20"/>
    <mergeCell ref="I22:J23"/>
    <mergeCell ref="B25:H25"/>
    <mergeCell ref="C15:D15"/>
    <mergeCell ref="B12:B13"/>
    <mergeCell ref="I25:J25"/>
    <mergeCell ref="B22:H24"/>
    <mergeCell ref="C12:D13"/>
    <mergeCell ref="I1:J1"/>
    <mergeCell ref="C14:D14"/>
    <mergeCell ref="H3:J3"/>
    <mergeCell ref="C5:J5"/>
    <mergeCell ref="C9:J9"/>
    <mergeCell ref="C6:J6"/>
    <mergeCell ref="C10:J10"/>
    <mergeCell ref="G12:J12"/>
    <mergeCell ref="C19:J19"/>
    <mergeCell ref="I24:J24"/>
    <mergeCell ref="C18:J18"/>
    <mergeCell ref="F12:F1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60" zoomScaleNormal="25" zoomScalePageLayoutView="60" workbookViewId="0" topLeftCell="A13">
      <selection activeCell="I8" sqref="I8"/>
    </sheetView>
  </sheetViews>
  <sheetFormatPr defaultColWidth="9.125" defaultRowHeight="12.75"/>
  <cols>
    <col min="1" max="1" width="16.50390625" style="221" customWidth="1"/>
    <col min="2" max="2" width="37.75390625" style="225" customWidth="1"/>
    <col min="3" max="3" width="150.375" style="224" customWidth="1"/>
    <col min="4" max="4" width="0.5" style="224" customWidth="1"/>
    <col min="5" max="5" width="9.125" style="224" hidden="1" customWidth="1"/>
    <col min="6" max="16384" width="9.125" style="224" customWidth="1"/>
  </cols>
  <sheetData>
    <row r="1" spans="2:3" ht="64.5" customHeight="1">
      <c r="B1" s="222"/>
      <c r="C1" s="223" t="s">
        <v>420</v>
      </c>
    </row>
    <row r="2" ht="21">
      <c r="C2" s="226" t="s">
        <v>421</v>
      </c>
    </row>
    <row r="3" ht="0" customHeight="1" hidden="1">
      <c r="C3" s="227"/>
    </row>
    <row r="4" ht="24" customHeight="1">
      <c r="C4" s="226" t="s">
        <v>488</v>
      </c>
    </row>
    <row r="5" spans="1:3" ht="115.5" customHeight="1">
      <c r="A5" s="542" t="s">
        <v>333</v>
      </c>
      <c r="B5" s="543"/>
      <c r="C5" s="543"/>
    </row>
    <row r="6" spans="1:3" ht="18" customHeight="1">
      <c r="A6" s="229"/>
      <c r="B6" s="228"/>
      <c r="C6" s="228"/>
    </row>
    <row r="7" spans="1:4" ht="45" customHeight="1">
      <c r="A7" s="544" t="s">
        <v>334</v>
      </c>
      <c r="B7" s="545"/>
      <c r="C7" s="544" t="s">
        <v>335</v>
      </c>
      <c r="D7" s="221"/>
    </row>
    <row r="8" spans="1:4" ht="186" customHeight="1">
      <c r="A8" s="231" t="s">
        <v>336</v>
      </c>
      <c r="B8" s="230" t="s">
        <v>337</v>
      </c>
      <c r="C8" s="544"/>
      <c r="D8" s="221"/>
    </row>
    <row r="9" spans="1:4" ht="21">
      <c r="A9" s="232">
        <v>1</v>
      </c>
      <c r="B9" s="233">
        <v>2</v>
      </c>
      <c r="C9" s="233">
        <v>3</v>
      </c>
      <c r="D9" s="221"/>
    </row>
    <row r="10" spans="1:3" s="221" customFormat="1" ht="21">
      <c r="A10" s="234">
        <v>816</v>
      </c>
      <c r="B10" s="235"/>
      <c r="C10" s="234" t="s">
        <v>338</v>
      </c>
    </row>
    <row r="11" spans="1:3" s="221" customFormat="1" ht="63">
      <c r="A11" s="235">
        <v>816</v>
      </c>
      <c r="B11" s="235" t="s">
        <v>339</v>
      </c>
      <c r="C11" s="236" t="s">
        <v>340</v>
      </c>
    </row>
    <row r="12" spans="1:3" s="221" customFormat="1" ht="21">
      <c r="A12" s="234">
        <v>821</v>
      </c>
      <c r="B12" s="235"/>
      <c r="C12" s="234" t="s">
        <v>341</v>
      </c>
    </row>
    <row r="13" spans="1:3" s="221" customFormat="1" ht="84">
      <c r="A13" s="235">
        <v>821</v>
      </c>
      <c r="B13" s="235" t="s">
        <v>342</v>
      </c>
      <c r="C13" s="237" t="s">
        <v>343</v>
      </c>
    </row>
    <row r="14" spans="1:3" s="221" customFormat="1" ht="63">
      <c r="A14" s="235">
        <v>821</v>
      </c>
      <c r="B14" s="235" t="s">
        <v>344</v>
      </c>
      <c r="C14" s="237" t="s">
        <v>345</v>
      </c>
    </row>
    <row r="15" spans="1:3" s="221" customFormat="1" ht="42">
      <c r="A15" s="235">
        <v>821</v>
      </c>
      <c r="B15" s="235" t="s">
        <v>346</v>
      </c>
      <c r="C15" s="236" t="s">
        <v>422</v>
      </c>
    </row>
    <row r="16" spans="1:3" s="221" customFormat="1" ht="21">
      <c r="A16" s="234">
        <v>910</v>
      </c>
      <c r="B16" s="235"/>
      <c r="C16" s="238" t="s">
        <v>347</v>
      </c>
    </row>
    <row r="17" spans="1:3" s="221" customFormat="1" ht="42">
      <c r="A17" s="235">
        <v>910</v>
      </c>
      <c r="B17" s="235" t="s">
        <v>348</v>
      </c>
      <c r="C17" s="239" t="s">
        <v>349</v>
      </c>
    </row>
    <row r="18" spans="1:3" s="221" customFormat="1" ht="21">
      <c r="A18" s="234">
        <v>992</v>
      </c>
      <c r="B18" s="235"/>
      <c r="C18" s="240" t="s">
        <v>182</v>
      </c>
    </row>
    <row r="19" spans="1:3" s="221" customFormat="1" ht="63">
      <c r="A19" s="235">
        <v>992</v>
      </c>
      <c r="B19" s="235" t="s">
        <v>350</v>
      </c>
      <c r="C19" s="241" t="s">
        <v>351</v>
      </c>
    </row>
    <row r="20" spans="1:3" s="221" customFormat="1" ht="63">
      <c r="A20" s="220">
        <v>992</v>
      </c>
      <c r="B20" s="242" t="s">
        <v>352</v>
      </c>
      <c r="C20" s="243" t="s">
        <v>353</v>
      </c>
    </row>
    <row r="21" spans="1:3" s="221" customFormat="1" ht="63">
      <c r="A21" s="220">
        <v>992</v>
      </c>
      <c r="B21" s="220" t="s">
        <v>354</v>
      </c>
      <c r="C21" s="244" t="s">
        <v>355</v>
      </c>
    </row>
    <row r="22" spans="1:3" s="221" customFormat="1" ht="42">
      <c r="A22" s="245">
        <v>992</v>
      </c>
      <c r="B22" s="245" t="s">
        <v>356</v>
      </c>
      <c r="C22" s="246" t="s">
        <v>357</v>
      </c>
    </row>
    <row r="23" spans="1:3" s="221" customFormat="1" ht="42">
      <c r="A23" s="245">
        <v>992</v>
      </c>
      <c r="B23" s="245" t="s">
        <v>358</v>
      </c>
      <c r="C23" s="247" t="s">
        <v>359</v>
      </c>
    </row>
    <row r="24" spans="1:3" s="221" customFormat="1" ht="63">
      <c r="A24" s="245">
        <v>992</v>
      </c>
      <c r="B24" s="248" t="s">
        <v>360</v>
      </c>
      <c r="C24" s="249" t="s">
        <v>361</v>
      </c>
    </row>
    <row r="25" spans="1:3" s="221" customFormat="1" ht="42">
      <c r="A25" s="245">
        <v>992</v>
      </c>
      <c r="B25" s="248" t="s">
        <v>362</v>
      </c>
      <c r="C25" s="249" t="s">
        <v>363</v>
      </c>
    </row>
    <row r="26" spans="1:3" s="221" customFormat="1" ht="21">
      <c r="A26" s="245">
        <v>992</v>
      </c>
      <c r="B26" s="248" t="s">
        <v>364</v>
      </c>
      <c r="C26" s="249" t="s">
        <v>365</v>
      </c>
    </row>
    <row r="27" spans="1:3" s="221" customFormat="1" ht="42">
      <c r="A27" s="245">
        <v>992</v>
      </c>
      <c r="B27" s="248" t="s">
        <v>366</v>
      </c>
      <c r="C27" s="249" t="s">
        <v>367</v>
      </c>
    </row>
    <row r="28" spans="1:3" s="221" customFormat="1" ht="21">
      <c r="A28" s="245">
        <v>992</v>
      </c>
      <c r="B28" s="248" t="s">
        <v>368</v>
      </c>
      <c r="C28" s="249" t="s">
        <v>369</v>
      </c>
    </row>
    <row r="29" spans="1:3" s="221" customFormat="1" ht="21">
      <c r="A29" s="245">
        <v>992</v>
      </c>
      <c r="B29" s="245" t="s">
        <v>370</v>
      </c>
      <c r="C29" s="247" t="s">
        <v>371</v>
      </c>
    </row>
    <row r="30" spans="1:3" s="221" customFormat="1" ht="84">
      <c r="A30" s="245">
        <v>992</v>
      </c>
      <c r="B30" s="248" t="s">
        <v>372</v>
      </c>
      <c r="C30" s="250" t="s">
        <v>373</v>
      </c>
    </row>
    <row r="31" spans="1:3" s="221" customFormat="1" ht="63">
      <c r="A31" s="245">
        <v>992</v>
      </c>
      <c r="B31" s="248" t="s">
        <v>374</v>
      </c>
      <c r="C31" s="250" t="s">
        <v>375</v>
      </c>
    </row>
    <row r="32" spans="1:3" s="221" customFormat="1" ht="63">
      <c r="A32" s="245">
        <v>992</v>
      </c>
      <c r="B32" s="248" t="s">
        <v>376</v>
      </c>
      <c r="C32" s="249" t="s">
        <v>377</v>
      </c>
    </row>
    <row r="33" spans="1:3" s="221" customFormat="1" ht="84">
      <c r="A33" s="220">
        <v>992</v>
      </c>
      <c r="B33" s="242" t="s">
        <v>378</v>
      </c>
      <c r="C33" s="243" t="s">
        <v>379</v>
      </c>
    </row>
    <row r="34" spans="1:3" s="221" customFormat="1" ht="63">
      <c r="A34" s="220">
        <v>992</v>
      </c>
      <c r="B34" s="242" t="s">
        <v>380</v>
      </c>
      <c r="C34" s="251" t="s">
        <v>381</v>
      </c>
    </row>
    <row r="35" spans="1:3" s="221" customFormat="1" ht="84">
      <c r="A35" s="220">
        <v>992</v>
      </c>
      <c r="B35" s="242" t="s">
        <v>382</v>
      </c>
      <c r="C35" s="251" t="s">
        <v>383</v>
      </c>
    </row>
    <row r="36" spans="1:3" s="221" customFormat="1" ht="51" customHeight="1">
      <c r="A36" s="220">
        <v>992</v>
      </c>
      <c r="B36" s="220" t="s">
        <v>384</v>
      </c>
      <c r="C36" s="237" t="s">
        <v>510</v>
      </c>
    </row>
    <row r="37" spans="1:3" s="221" customFormat="1" ht="42">
      <c r="A37" s="220">
        <v>992</v>
      </c>
      <c r="B37" s="220" t="s">
        <v>531</v>
      </c>
      <c r="C37" s="237" t="s">
        <v>532</v>
      </c>
    </row>
    <row r="38" spans="1:3" s="221" customFormat="1" ht="42">
      <c r="A38" s="220">
        <v>992</v>
      </c>
      <c r="B38" s="220" t="s">
        <v>385</v>
      </c>
      <c r="C38" s="237" t="s">
        <v>386</v>
      </c>
    </row>
    <row r="39" spans="1:3" s="221" customFormat="1" ht="21">
      <c r="A39" s="232">
        <v>1</v>
      </c>
      <c r="B39" s="233">
        <v>2</v>
      </c>
      <c r="C39" s="233">
        <v>3</v>
      </c>
    </row>
    <row r="40" spans="1:3" s="221" customFormat="1" ht="42">
      <c r="A40" s="220">
        <v>992</v>
      </c>
      <c r="B40" s="252" t="s">
        <v>387</v>
      </c>
      <c r="C40" s="253" t="s">
        <v>388</v>
      </c>
    </row>
    <row r="41" spans="1:3" s="221" customFormat="1" ht="42">
      <c r="A41" s="254">
        <v>992</v>
      </c>
      <c r="B41" s="255" t="s">
        <v>348</v>
      </c>
      <c r="C41" s="256" t="s">
        <v>349</v>
      </c>
    </row>
    <row r="42" spans="1:3" s="221" customFormat="1" ht="42">
      <c r="A42" s="254">
        <v>992</v>
      </c>
      <c r="B42" s="255" t="s">
        <v>423</v>
      </c>
      <c r="C42" s="256" t="s">
        <v>424</v>
      </c>
    </row>
    <row r="43" spans="1:3" s="221" customFormat="1" ht="63">
      <c r="A43" s="220">
        <v>992</v>
      </c>
      <c r="B43" s="257" t="s">
        <v>389</v>
      </c>
      <c r="C43" s="258" t="s">
        <v>390</v>
      </c>
    </row>
    <row r="44" spans="1:3" s="221" customFormat="1" ht="42">
      <c r="A44" s="220">
        <v>992</v>
      </c>
      <c r="B44" s="220" t="s">
        <v>391</v>
      </c>
      <c r="C44" s="237" t="s">
        <v>392</v>
      </c>
    </row>
    <row r="45" spans="1:3" s="221" customFormat="1" ht="42">
      <c r="A45" s="259" t="s">
        <v>52</v>
      </c>
      <c r="B45" s="242" t="s">
        <v>393</v>
      </c>
      <c r="C45" s="243" t="s">
        <v>394</v>
      </c>
    </row>
    <row r="46" spans="1:3" s="221" customFormat="1" ht="63">
      <c r="A46" s="259" t="s">
        <v>52</v>
      </c>
      <c r="B46" s="255" t="s">
        <v>339</v>
      </c>
      <c r="C46" s="260" t="s">
        <v>425</v>
      </c>
    </row>
    <row r="47" spans="1:3" s="221" customFormat="1" ht="63">
      <c r="A47" s="220">
        <v>992</v>
      </c>
      <c r="B47" s="220" t="s">
        <v>395</v>
      </c>
      <c r="C47" s="261" t="s">
        <v>396</v>
      </c>
    </row>
    <row r="48" spans="1:3" s="221" customFormat="1" ht="42">
      <c r="A48" s="262" t="s">
        <v>52</v>
      </c>
      <c r="B48" s="242" t="s">
        <v>397</v>
      </c>
      <c r="C48" s="243" t="s">
        <v>398</v>
      </c>
    </row>
    <row r="49" spans="1:3" s="221" customFormat="1" ht="21">
      <c r="A49" s="220">
        <v>992</v>
      </c>
      <c r="B49" s="242" t="s">
        <v>399</v>
      </c>
      <c r="C49" s="244" t="s">
        <v>400</v>
      </c>
    </row>
    <row r="50" spans="1:3" s="221" customFormat="1" ht="42">
      <c r="A50" s="220">
        <v>992</v>
      </c>
      <c r="B50" s="242" t="s">
        <v>401</v>
      </c>
      <c r="C50" s="244" t="s">
        <v>402</v>
      </c>
    </row>
    <row r="51" spans="1:3" s="221" customFormat="1" ht="21">
      <c r="A51" s="220">
        <v>992</v>
      </c>
      <c r="B51" s="220" t="s">
        <v>513</v>
      </c>
      <c r="C51" s="244" t="s">
        <v>403</v>
      </c>
    </row>
    <row r="52" spans="1:3" s="221" customFormat="1" ht="27" customHeight="1">
      <c r="A52" s="220">
        <v>992</v>
      </c>
      <c r="B52" s="242" t="s">
        <v>511</v>
      </c>
      <c r="C52" s="243" t="s">
        <v>506</v>
      </c>
    </row>
    <row r="53" spans="1:3" s="221" customFormat="1" ht="21">
      <c r="A53" s="220">
        <v>992</v>
      </c>
      <c r="B53" s="220" t="s">
        <v>530</v>
      </c>
      <c r="C53" s="244" t="s">
        <v>404</v>
      </c>
    </row>
    <row r="54" spans="1:3" s="221" customFormat="1" ht="42">
      <c r="A54" s="220">
        <v>992</v>
      </c>
      <c r="B54" s="242" t="s">
        <v>512</v>
      </c>
      <c r="C54" s="243" t="s">
        <v>406</v>
      </c>
    </row>
    <row r="55" spans="1:3" s="221" customFormat="1" ht="42">
      <c r="A55" s="220">
        <v>992</v>
      </c>
      <c r="B55" s="220" t="s">
        <v>514</v>
      </c>
      <c r="C55" s="244" t="s">
        <v>405</v>
      </c>
    </row>
    <row r="56" spans="1:4" s="221" customFormat="1" ht="63">
      <c r="A56" s="220">
        <v>992</v>
      </c>
      <c r="B56" s="242" t="s">
        <v>428</v>
      </c>
      <c r="C56" s="243" t="s">
        <v>408</v>
      </c>
      <c r="D56" s="224"/>
    </row>
    <row r="57" spans="1:4" s="221" customFormat="1" ht="63">
      <c r="A57" s="220">
        <v>992</v>
      </c>
      <c r="B57" s="263" t="s">
        <v>409</v>
      </c>
      <c r="C57" s="256" t="s">
        <v>410</v>
      </c>
      <c r="D57" s="224"/>
    </row>
    <row r="58" spans="1:4" s="221" customFormat="1" ht="42">
      <c r="A58" s="220">
        <v>992</v>
      </c>
      <c r="B58" s="264" t="s">
        <v>411</v>
      </c>
      <c r="C58" s="265" t="s">
        <v>412</v>
      </c>
      <c r="D58" s="224"/>
    </row>
    <row r="59" spans="1:4" s="221" customFormat="1" ht="21">
      <c r="A59" s="220">
        <v>992</v>
      </c>
      <c r="B59" s="264" t="s">
        <v>413</v>
      </c>
      <c r="C59" s="265" t="s">
        <v>414</v>
      </c>
      <c r="D59" s="224"/>
    </row>
    <row r="60" spans="1:4" s="221" customFormat="1" ht="84">
      <c r="A60" s="220">
        <v>992</v>
      </c>
      <c r="B60" s="266" t="s">
        <v>415</v>
      </c>
      <c r="C60" s="267" t="s">
        <v>416</v>
      </c>
      <c r="D60" s="224"/>
    </row>
    <row r="61" spans="1:4" s="221" customFormat="1" ht="42">
      <c r="A61" s="220">
        <v>992</v>
      </c>
      <c r="B61" s="242" t="s">
        <v>503</v>
      </c>
      <c r="C61" s="243" t="s">
        <v>417</v>
      </c>
      <c r="D61" s="224"/>
    </row>
    <row r="62" spans="1:4" s="221" customFormat="1" ht="42">
      <c r="A62" s="220">
        <v>992</v>
      </c>
      <c r="B62" s="242" t="s">
        <v>507</v>
      </c>
      <c r="C62" s="243" t="s">
        <v>504</v>
      </c>
      <c r="D62" s="224"/>
    </row>
    <row r="63" spans="1:4" s="221" customFormat="1" ht="21">
      <c r="A63" s="220">
        <v>992</v>
      </c>
      <c r="B63" s="235" t="s">
        <v>508</v>
      </c>
      <c r="C63" s="268" t="s">
        <v>418</v>
      </c>
      <c r="D63" s="224"/>
    </row>
    <row r="64" spans="1:4" s="221" customFormat="1" ht="21">
      <c r="A64" s="220">
        <v>992</v>
      </c>
      <c r="B64" s="235" t="s">
        <v>509</v>
      </c>
      <c r="C64" s="268" t="s">
        <v>419</v>
      </c>
      <c r="D64" s="224"/>
    </row>
    <row r="65" s="221" customFormat="1" ht="21">
      <c r="D65" s="224"/>
    </row>
    <row r="66" s="221" customFormat="1" ht="21" hidden="1">
      <c r="D66" s="224"/>
    </row>
    <row r="67" spans="1:4" s="221" customFormat="1" ht="21" hidden="1">
      <c r="A67" s="269"/>
      <c r="B67" s="270"/>
      <c r="C67" s="271"/>
      <c r="D67" s="224"/>
    </row>
    <row r="68" spans="1:4" s="221" customFormat="1" ht="42.75" customHeight="1" hidden="1">
      <c r="A68" s="546"/>
      <c r="B68" s="546"/>
      <c r="C68" s="546"/>
      <c r="D68" s="224"/>
    </row>
    <row r="70" spans="1:3" ht="21">
      <c r="A70" s="272" t="s">
        <v>183</v>
      </c>
      <c r="B70" s="273"/>
      <c r="C70" s="274"/>
    </row>
    <row r="71" spans="1:3" ht="21">
      <c r="A71" s="221" t="s">
        <v>49</v>
      </c>
      <c r="C71" s="275" t="s">
        <v>184</v>
      </c>
    </row>
  </sheetData>
  <sheetProtection/>
  <mergeCells count="4">
    <mergeCell ref="A5:C5"/>
    <mergeCell ref="A7:B7"/>
    <mergeCell ref="C7:C8"/>
    <mergeCell ref="A68:C6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43" r:id="rId1"/>
  <rowBreaks count="4" manualBreakCount="4">
    <brk id="32" max="3" man="1"/>
    <brk id="71" max="3" man="1"/>
    <brk id="95" max="3" man="1"/>
    <brk id="11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Normal="70" zoomScalePageLayoutView="0" workbookViewId="0" topLeftCell="A1">
      <selection activeCell="B3" sqref="B3:C3"/>
    </sheetView>
  </sheetViews>
  <sheetFormatPr defaultColWidth="9.125" defaultRowHeight="12.75"/>
  <cols>
    <col min="1" max="1" width="33.375" style="277" customWidth="1"/>
    <col min="2" max="2" width="124.25390625" style="280" customWidth="1"/>
    <col min="3" max="3" width="18.75390625" style="279" customWidth="1"/>
    <col min="4" max="4" width="0.12890625" style="277" hidden="1" customWidth="1"/>
    <col min="5" max="5" width="27.625" style="277" hidden="1" customWidth="1"/>
    <col min="6" max="6" width="9.125" style="277" hidden="1" customWidth="1"/>
    <col min="7" max="16384" width="9.125" style="277" customWidth="1"/>
  </cols>
  <sheetData>
    <row r="1" spans="1:3" ht="2.25" customHeight="1">
      <c r="A1" s="276"/>
      <c r="B1" s="457" t="s">
        <v>429</v>
      </c>
      <c r="C1" s="457"/>
    </row>
    <row r="2" spans="2:5" ht="114" customHeight="1">
      <c r="B2" s="481" t="s">
        <v>544</v>
      </c>
      <c r="C2" s="481"/>
      <c r="D2" s="481"/>
      <c r="E2" s="481"/>
    </row>
    <row r="3" spans="2:3" ht="24.75" customHeight="1">
      <c r="B3" s="549" t="s">
        <v>489</v>
      </c>
      <c r="C3" s="549"/>
    </row>
    <row r="4" ht="0" customHeight="1" hidden="1">
      <c r="B4" s="278" t="s">
        <v>430</v>
      </c>
    </row>
    <row r="5" spans="1:3" ht="62.25" customHeight="1">
      <c r="A5" s="550" t="s">
        <v>490</v>
      </c>
      <c r="B5" s="550"/>
      <c r="C5" s="550"/>
    </row>
    <row r="6" ht="21" hidden="1"/>
    <row r="7" ht="21">
      <c r="C7" s="281" t="s">
        <v>48</v>
      </c>
    </row>
    <row r="8" spans="1:3" ht="21">
      <c r="A8" s="282" t="s">
        <v>282</v>
      </c>
      <c r="B8" s="283" t="s">
        <v>431</v>
      </c>
      <c r="C8" s="284" t="s">
        <v>3</v>
      </c>
    </row>
    <row r="9" spans="1:4" ht="21">
      <c r="A9" s="285">
        <v>1</v>
      </c>
      <c r="B9" s="286">
        <v>2</v>
      </c>
      <c r="C9" s="287">
        <v>3</v>
      </c>
      <c r="D9" s="288"/>
    </row>
    <row r="10" spans="1:4" ht="30" customHeight="1">
      <c r="A10" s="289" t="s">
        <v>432</v>
      </c>
      <c r="B10" s="290" t="s">
        <v>433</v>
      </c>
      <c r="C10" s="291">
        <f>C11+C12+C16+C17+C18+C20</f>
        <v>6260.9</v>
      </c>
      <c r="D10" s="288"/>
    </row>
    <row r="11" spans="1:4" ht="28.5" customHeight="1">
      <c r="A11" s="292" t="s">
        <v>434</v>
      </c>
      <c r="B11" s="293" t="s">
        <v>435</v>
      </c>
      <c r="C11" s="294">
        <v>490</v>
      </c>
      <c r="D11" s="288"/>
    </row>
    <row r="12" spans="1:4" ht="63">
      <c r="A12" s="220" t="s">
        <v>436</v>
      </c>
      <c r="B12" s="295" t="s">
        <v>437</v>
      </c>
      <c r="C12" s="551">
        <v>1695.9</v>
      </c>
      <c r="D12" s="296"/>
    </row>
    <row r="13" spans="1:4" ht="84">
      <c r="A13" s="220" t="s">
        <v>438</v>
      </c>
      <c r="B13" s="295" t="s">
        <v>439</v>
      </c>
      <c r="C13" s="552"/>
      <c r="D13" s="297"/>
    </row>
    <row r="14" spans="1:4" ht="57" customHeight="1">
      <c r="A14" s="220" t="s">
        <v>440</v>
      </c>
      <c r="B14" s="295" t="s">
        <v>441</v>
      </c>
      <c r="C14" s="552"/>
      <c r="D14" s="297"/>
    </row>
    <row r="15" spans="1:4" ht="63">
      <c r="A15" s="220" t="s">
        <v>442</v>
      </c>
      <c r="B15" s="295" t="s">
        <v>443</v>
      </c>
      <c r="C15" s="553"/>
      <c r="D15" s="297"/>
    </row>
    <row r="16" spans="1:4" ht="21">
      <c r="A16" s="292" t="s">
        <v>444</v>
      </c>
      <c r="B16" s="293" t="s">
        <v>445</v>
      </c>
      <c r="C16" s="294">
        <v>7</v>
      </c>
      <c r="D16" s="288"/>
    </row>
    <row r="17" spans="1:4" ht="42">
      <c r="A17" s="292" t="s">
        <v>446</v>
      </c>
      <c r="B17" s="298" t="s">
        <v>447</v>
      </c>
      <c r="C17" s="294">
        <v>300</v>
      </c>
      <c r="D17" s="288"/>
    </row>
    <row r="18" spans="1:5" ht="21">
      <c r="A18" s="292" t="s">
        <v>448</v>
      </c>
      <c r="B18" s="293" t="s">
        <v>515</v>
      </c>
      <c r="C18" s="294">
        <v>3500</v>
      </c>
      <c r="D18" s="288"/>
      <c r="E18" s="299">
        <f>C11+C12+C16+C17+C18+C20+C23+C24+C25+C26</f>
        <v>7029.999999999999</v>
      </c>
    </row>
    <row r="19" spans="1:4" ht="63" hidden="1">
      <c r="A19" s="300" t="s">
        <v>350</v>
      </c>
      <c r="B19" s="298" t="s">
        <v>351</v>
      </c>
      <c r="C19" s="294">
        <v>0</v>
      </c>
      <c r="D19" s="288"/>
    </row>
    <row r="20" spans="1:4" ht="42">
      <c r="A20" s="300" t="s">
        <v>449</v>
      </c>
      <c r="B20" s="298" t="s">
        <v>357</v>
      </c>
      <c r="C20" s="301">
        <v>268</v>
      </c>
      <c r="D20" s="288"/>
    </row>
    <row r="21" spans="1:4" ht="21">
      <c r="A21" s="302" t="s">
        <v>450</v>
      </c>
      <c r="B21" s="303" t="s">
        <v>451</v>
      </c>
      <c r="C21" s="304">
        <f>C24+C25+C26+C34+C23</f>
        <v>769.1</v>
      </c>
      <c r="D21" s="288"/>
    </row>
    <row r="22" spans="1:6" ht="42">
      <c r="A22" s="305" t="s">
        <v>452</v>
      </c>
      <c r="B22" s="306" t="s">
        <v>453</v>
      </c>
      <c r="C22" s="307">
        <f>C24+C25+C26+C23</f>
        <v>769.1</v>
      </c>
      <c r="D22" s="288"/>
      <c r="E22" s="308"/>
      <c r="F22" s="308"/>
    </row>
    <row r="23" spans="1:6" ht="21">
      <c r="A23" s="309" t="s">
        <v>501</v>
      </c>
      <c r="B23" s="310" t="s">
        <v>516</v>
      </c>
      <c r="C23" s="307">
        <v>44.4</v>
      </c>
      <c r="D23" s="288"/>
      <c r="E23" s="308"/>
      <c r="F23" s="308"/>
    </row>
    <row r="24" spans="1:6" s="313" customFormat="1" ht="42" thickBot="1">
      <c r="A24" s="300" t="s">
        <v>454</v>
      </c>
      <c r="B24" s="311" t="s">
        <v>455</v>
      </c>
      <c r="C24" s="307">
        <v>601.1</v>
      </c>
      <c r="D24" s="312"/>
      <c r="E24" s="547"/>
      <c r="F24" s="547"/>
    </row>
    <row r="25" spans="1:6" ht="21">
      <c r="A25" s="314" t="s">
        <v>456</v>
      </c>
      <c r="B25" s="306" t="s">
        <v>457</v>
      </c>
      <c r="C25" s="307">
        <v>84.2</v>
      </c>
      <c r="D25" s="288"/>
      <c r="E25" s="315"/>
      <c r="F25" s="315"/>
    </row>
    <row r="26" spans="1:6" ht="21">
      <c r="A26" s="314" t="s">
        <v>458</v>
      </c>
      <c r="B26" s="306" t="s">
        <v>459</v>
      </c>
      <c r="C26" s="307">
        <v>39.4</v>
      </c>
      <c r="D26" s="288"/>
      <c r="E26" s="315"/>
      <c r="F26" s="315"/>
    </row>
    <row r="27" spans="1:6" ht="69" customHeight="1" hidden="1">
      <c r="A27" s="316" t="s">
        <v>460</v>
      </c>
      <c r="B27" s="317" t="s">
        <v>461</v>
      </c>
      <c r="C27" s="318">
        <v>0</v>
      </c>
      <c r="D27" s="288"/>
      <c r="E27" s="315"/>
      <c r="F27" s="315"/>
    </row>
    <row r="28" spans="1:6" ht="77.25" customHeight="1" hidden="1">
      <c r="A28" s="316" t="s">
        <v>407</v>
      </c>
      <c r="B28" s="319" t="s">
        <v>408</v>
      </c>
      <c r="C28" s="318">
        <v>0</v>
      </c>
      <c r="D28" s="288"/>
      <c r="E28" s="315"/>
      <c r="F28" s="315"/>
    </row>
    <row r="29" spans="1:6" ht="63" customHeight="1" hidden="1">
      <c r="A29" s="320" t="s">
        <v>462</v>
      </c>
      <c r="B29" s="321" t="s">
        <v>463</v>
      </c>
      <c r="C29" s="318">
        <v>0</v>
      </c>
      <c r="D29" s="288"/>
      <c r="E29" s="315"/>
      <c r="F29" s="315"/>
    </row>
    <row r="30" spans="1:6" ht="63" customHeight="1" hidden="1">
      <c r="A30" s="322" t="s">
        <v>464</v>
      </c>
      <c r="B30" s="323" t="s">
        <v>465</v>
      </c>
      <c r="C30" s="307">
        <f>C31</f>
        <v>0</v>
      </c>
      <c r="D30" s="288"/>
      <c r="E30" s="315"/>
      <c r="F30" s="315"/>
    </row>
    <row r="31" spans="1:6" ht="63" customHeight="1" hidden="1">
      <c r="A31" s="324" t="s">
        <v>466</v>
      </c>
      <c r="B31" s="325" t="s">
        <v>467</v>
      </c>
      <c r="C31" s="318">
        <v>0</v>
      </c>
      <c r="D31" s="288"/>
      <c r="E31" s="315"/>
      <c r="F31" s="315"/>
    </row>
    <row r="32" spans="1:6" ht="43.5" customHeight="1" hidden="1">
      <c r="A32" s="316" t="s">
        <v>468</v>
      </c>
      <c r="B32" s="317" t="s">
        <v>469</v>
      </c>
      <c r="C32" s="318">
        <v>0</v>
      </c>
      <c r="D32" s="288"/>
      <c r="E32" s="315"/>
      <c r="F32" s="315"/>
    </row>
    <row r="33" spans="1:6" ht="48.75" customHeight="1" hidden="1">
      <c r="A33" s="316" t="s">
        <v>470</v>
      </c>
      <c r="B33" s="317" t="s">
        <v>471</v>
      </c>
      <c r="C33" s="318">
        <v>0</v>
      </c>
      <c r="D33" s="288"/>
      <c r="E33" s="315"/>
      <c r="F33" s="315"/>
    </row>
    <row r="34" spans="1:6" ht="59.25" customHeight="1" hidden="1">
      <c r="A34" s="326" t="s">
        <v>472</v>
      </c>
      <c r="B34" s="306" t="s">
        <v>473</v>
      </c>
      <c r="C34" s="307">
        <v>0</v>
      </c>
      <c r="D34" s="288"/>
      <c r="E34" s="315"/>
      <c r="F34" s="315"/>
    </row>
    <row r="35" spans="1:3" ht="21">
      <c r="A35" s="327"/>
      <c r="B35" s="328" t="s">
        <v>474</v>
      </c>
      <c r="C35" s="329">
        <f>C10+C21</f>
        <v>7030</v>
      </c>
    </row>
    <row r="36" ht="21">
      <c r="A36" s="330"/>
    </row>
    <row r="37" spans="1:3" ht="51.75" customHeight="1">
      <c r="A37" s="548" t="s">
        <v>475</v>
      </c>
      <c r="B37" s="548"/>
      <c r="C37" s="548"/>
    </row>
    <row r="38" ht="21">
      <c r="A38" s="330"/>
    </row>
    <row r="39" spans="1:3" s="332" customFormat="1" ht="21">
      <c r="A39" s="331" t="s">
        <v>183</v>
      </c>
      <c r="B39" s="280"/>
      <c r="C39" s="279"/>
    </row>
    <row r="40" spans="1:3" s="332" customFormat="1" ht="21">
      <c r="A40" s="333" t="s">
        <v>49</v>
      </c>
      <c r="B40" s="334"/>
      <c r="C40" s="335" t="s">
        <v>184</v>
      </c>
    </row>
    <row r="41" spans="1:2" s="332" customFormat="1" ht="21">
      <c r="A41" s="333"/>
      <c r="B41" s="334"/>
    </row>
    <row r="42" spans="1:3" s="332" customFormat="1" ht="21">
      <c r="A42" s="330"/>
      <c r="B42" s="280"/>
      <c r="C42" s="279"/>
    </row>
    <row r="43" spans="1:3" s="332" customFormat="1" ht="21">
      <c r="A43" s="336"/>
      <c r="B43" s="280"/>
      <c r="C43" s="335"/>
    </row>
    <row r="44" spans="2:3" s="332" customFormat="1" ht="21">
      <c r="B44" s="334"/>
      <c r="C44" s="335"/>
    </row>
    <row r="45" spans="4:9" ht="21">
      <c r="D45" s="330"/>
      <c r="E45" s="332"/>
      <c r="F45" s="332"/>
      <c r="G45" s="332"/>
      <c r="H45" s="337"/>
      <c r="I45" s="332"/>
    </row>
    <row r="46" spans="2:8" ht="21">
      <c r="B46" s="277"/>
      <c r="C46" s="338"/>
      <c r="D46" s="330"/>
      <c r="E46" s="332"/>
      <c r="F46" s="332"/>
      <c r="G46" s="332"/>
      <c r="H46" s="332"/>
    </row>
    <row r="47" spans="2:3" ht="21">
      <c r="B47" s="339"/>
      <c r="C47" s="340"/>
    </row>
  </sheetData>
  <sheetProtection/>
  <mergeCells count="7">
    <mergeCell ref="E24:F24"/>
    <mergeCell ref="A37:C37"/>
    <mergeCell ref="B1:C1"/>
    <mergeCell ref="B3:C3"/>
    <mergeCell ref="A5:C5"/>
    <mergeCell ref="C12:C15"/>
    <mergeCell ref="B2:E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60" zoomScaleNormal="60" zoomScalePageLayoutView="0" workbookViewId="0" topLeftCell="A1">
      <selection activeCell="B46" sqref="B46"/>
    </sheetView>
  </sheetViews>
  <sheetFormatPr defaultColWidth="9.125" defaultRowHeight="12.75"/>
  <cols>
    <col min="1" max="1" width="31.375" style="277" customWidth="1"/>
    <col min="2" max="2" width="118.625" style="280" customWidth="1"/>
    <col min="3" max="3" width="24.375" style="279" customWidth="1"/>
    <col min="4" max="4" width="13.625" style="277" customWidth="1"/>
    <col min="5" max="16384" width="9.125" style="277" customWidth="1"/>
  </cols>
  <sheetData>
    <row r="1" spans="1:3" ht="2.25" customHeight="1">
      <c r="A1" s="276"/>
      <c r="B1" s="555" t="s">
        <v>476</v>
      </c>
      <c r="C1" s="555"/>
    </row>
    <row r="2" spans="2:3" ht="70.5" customHeight="1">
      <c r="B2" s="457" t="s">
        <v>545</v>
      </c>
      <c r="C2" s="457"/>
    </row>
    <row r="3" spans="2:3" ht="24" customHeight="1">
      <c r="B3" s="556" t="s">
        <v>533</v>
      </c>
      <c r="C3" s="556"/>
    </row>
    <row r="4" spans="2:3" ht="21">
      <c r="B4" s="334"/>
      <c r="C4" s="281"/>
    </row>
    <row r="5" spans="1:3" ht="21">
      <c r="A5" s="557" t="s">
        <v>517</v>
      </c>
      <c r="B5" s="557"/>
      <c r="C5" s="557"/>
    </row>
    <row r="7" ht="21">
      <c r="C7" s="281" t="s">
        <v>48</v>
      </c>
    </row>
    <row r="8" spans="1:3" ht="21">
      <c r="A8" s="341" t="s">
        <v>282</v>
      </c>
      <c r="B8" s="342" t="s">
        <v>431</v>
      </c>
      <c r="C8" s="343" t="s">
        <v>3</v>
      </c>
    </row>
    <row r="9" spans="1:3" ht="21">
      <c r="A9" s="344">
        <v>1</v>
      </c>
      <c r="B9" s="286">
        <v>2</v>
      </c>
      <c r="C9" s="345">
        <v>3</v>
      </c>
    </row>
    <row r="10" spans="1:3" ht="21">
      <c r="A10" s="302" t="s">
        <v>450</v>
      </c>
      <c r="B10" s="367" t="s">
        <v>451</v>
      </c>
      <c r="C10" s="346">
        <f>C11</f>
        <v>769.1</v>
      </c>
    </row>
    <row r="11" spans="1:4" ht="42">
      <c r="A11" s="347" t="s">
        <v>452</v>
      </c>
      <c r="B11" s="368" t="s">
        <v>453</v>
      </c>
      <c r="C11" s="348">
        <f>прил2!C21</f>
        <v>769.1</v>
      </c>
      <c r="D11" s="308"/>
    </row>
    <row r="12" spans="1:4" ht="21">
      <c r="A12" s="347" t="s">
        <v>501</v>
      </c>
      <c r="B12" s="251" t="s">
        <v>516</v>
      </c>
      <c r="C12" s="349">
        <f>C14</f>
        <v>44.4</v>
      </c>
      <c r="D12" s="308"/>
    </row>
    <row r="13" spans="1:4" ht="21">
      <c r="A13" s="347" t="s">
        <v>520</v>
      </c>
      <c r="B13" s="251" t="s">
        <v>521</v>
      </c>
      <c r="C13" s="349">
        <f>C14</f>
        <v>44.4</v>
      </c>
      <c r="D13" s="308"/>
    </row>
    <row r="14" spans="1:4" ht="21">
      <c r="A14" s="347" t="s">
        <v>426</v>
      </c>
      <c r="B14" s="251" t="s">
        <v>522</v>
      </c>
      <c r="C14" s="349">
        <f>прил2!C23</f>
        <v>44.4</v>
      </c>
      <c r="D14" s="308"/>
    </row>
    <row r="15" spans="1:3" s="313" customFormat="1" ht="42">
      <c r="A15" s="300" t="s">
        <v>454</v>
      </c>
      <c r="B15" s="369" t="s">
        <v>455</v>
      </c>
      <c r="C15" s="350">
        <f>C16</f>
        <v>601.1</v>
      </c>
    </row>
    <row r="16" spans="1:3" s="313" customFormat="1" ht="42">
      <c r="A16" s="351" t="s">
        <v>477</v>
      </c>
      <c r="B16" s="369" t="s">
        <v>463</v>
      </c>
      <c r="C16" s="349">
        <f>C18</f>
        <v>601.1</v>
      </c>
    </row>
    <row r="17" spans="1:3" s="313" customFormat="1" ht="21">
      <c r="A17" s="300" t="s">
        <v>478</v>
      </c>
      <c r="B17" s="369" t="s">
        <v>465</v>
      </c>
      <c r="C17" s="349">
        <f>C18</f>
        <v>601.1</v>
      </c>
    </row>
    <row r="18" spans="1:3" s="313" customFormat="1" ht="42">
      <c r="A18" s="352" t="s">
        <v>466</v>
      </c>
      <c r="B18" s="370" t="s">
        <v>540</v>
      </c>
      <c r="C18" s="354">
        <v>601.1</v>
      </c>
    </row>
    <row r="19" spans="1:3" ht="21">
      <c r="A19" s="353" t="s">
        <v>456</v>
      </c>
      <c r="B19" s="371" t="s">
        <v>457</v>
      </c>
      <c r="C19" s="354">
        <f>C22+C25</f>
        <v>84.2</v>
      </c>
    </row>
    <row r="20" spans="1:3" ht="42">
      <c r="A20" s="314" t="s">
        <v>484</v>
      </c>
      <c r="B20" s="372" t="s">
        <v>485</v>
      </c>
      <c r="C20" s="355">
        <f>C21</f>
        <v>3.8</v>
      </c>
    </row>
    <row r="21" spans="1:3" ht="42">
      <c r="A21" s="356" t="s">
        <v>427</v>
      </c>
      <c r="B21" s="372" t="s">
        <v>486</v>
      </c>
      <c r="C21" s="355">
        <f>SUM(C22:C22)</f>
        <v>3.8</v>
      </c>
    </row>
    <row r="22" spans="1:3" ht="63">
      <c r="A22" s="357" t="s">
        <v>466</v>
      </c>
      <c r="B22" s="373" t="s">
        <v>505</v>
      </c>
      <c r="C22" s="358">
        <v>3.8</v>
      </c>
    </row>
    <row r="23" spans="1:3" ht="42">
      <c r="A23" s="314" t="s">
        <v>479</v>
      </c>
      <c r="B23" s="372" t="s">
        <v>480</v>
      </c>
      <c r="C23" s="355">
        <f>C24</f>
        <v>80.4</v>
      </c>
    </row>
    <row r="24" spans="1:3" ht="42">
      <c r="A24" s="356" t="s">
        <v>481</v>
      </c>
      <c r="B24" s="372" t="s">
        <v>482</v>
      </c>
      <c r="C24" s="348">
        <f>C25</f>
        <v>80.4</v>
      </c>
    </row>
    <row r="25" spans="1:3" ht="63">
      <c r="A25" s="359" t="s">
        <v>483</v>
      </c>
      <c r="B25" s="373" t="s">
        <v>556</v>
      </c>
      <c r="C25" s="348">
        <v>80.4</v>
      </c>
    </row>
    <row r="26" spans="1:3" ht="42" hidden="1">
      <c r="A26" s="314" t="s">
        <v>484</v>
      </c>
      <c r="B26" s="372" t="s">
        <v>485</v>
      </c>
      <c r="C26" s="355">
        <v>0</v>
      </c>
    </row>
    <row r="27" spans="1:3" ht="42" hidden="1">
      <c r="A27" s="356" t="s">
        <v>427</v>
      </c>
      <c r="B27" s="372" t="s">
        <v>486</v>
      </c>
      <c r="C27" s="355">
        <v>0</v>
      </c>
    </row>
    <row r="28" spans="1:3" ht="63" hidden="1">
      <c r="A28" s="357" t="s">
        <v>466</v>
      </c>
      <c r="B28" s="373" t="s">
        <v>505</v>
      </c>
      <c r="C28" s="358">
        <v>0</v>
      </c>
    </row>
    <row r="29" spans="1:3" ht="21">
      <c r="A29" s="314" t="s">
        <v>458</v>
      </c>
      <c r="B29" s="374" t="s">
        <v>459</v>
      </c>
      <c r="C29" s="358">
        <f>C31</f>
        <v>39.4</v>
      </c>
    </row>
    <row r="30" spans="1:3" ht="63">
      <c r="A30" s="314" t="s">
        <v>487</v>
      </c>
      <c r="B30" s="374" t="s">
        <v>519</v>
      </c>
      <c r="C30" s="358">
        <f>C31</f>
        <v>39.4</v>
      </c>
    </row>
    <row r="31" spans="1:3" ht="63">
      <c r="A31" s="314" t="s">
        <v>428</v>
      </c>
      <c r="B31" s="251" t="s">
        <v>518</v>
      </c>
      <c r="C31" s="358">
        <v>39.4</v>
      </c>
    </row>
    <row r="32" spans="1:3" ht="39.75" customHeight="1" hidden="1">
      <c r="A32" s="360"/>
      <c r="B32" s="361"/>
      <c r="C32" s="362"/>
    </row>
    <row r="33" spans="1:3" ht="39.75" customHeight="1" hidden="1">
      <c r="A33" s="320" t="s">
        <v>462</v>
      </c>
      <c r="B33" s="363" t="s">
        <v>463</v>
      </c>
      <c r="C33" s="364"/>
    </row>
    <row r="34" spans="1:3" ht="39.75" customHeight="1" hidden="1">
      <c r="A34" s="365" t="s">
        <v>464</v>
      </c>
      <c r="B34" s="363" t="s">
        <v>465</v>
      </c>
      <c r="C34" s="364"/>
    </row>
    <row r="35" spans="1:3" ht="74.25" customHeight="1" hidden="1">
      <c r="A35" s="324" t="s">
        <v>466</v>
      </c>
      <c r="B35" s="366" t="s">
        <v>467</v>
      </c>
      <c r="C35" s="364"/>
    </row>
    <row r="36" spans="1:3" s="332" customFormat="1" ht="54" customHeight="1" hidden="1">
      <c r="A36" s="331"/>
      <c r="B36" s="280"/>
      <c r="C36" s="279"/>
    </row>
    <row r="37" spans="1:3" s="332" customFormat="1" ht="29.25" customHeight="1" hidden="1">
      <c r="A37" s="333" t="s">
        <v>49</v>
      </c>
      <c r="B37" s="278"/>
      <c r="C37" s="335" t="s">
        <v>184</v>
      </c>
    </row>
    <row r="38" ht="21" hidden="1"/>
    <row r="39" spans="1:9" ht="21">
      <c r="A39" s="327" t="s">
        <v>466</v>
      </c>
      <c r="B39" s="361"/>
      <c r="C39" s="362"/>
      <c r="D39" s="330"/>
      <c r="E39" s="332"/>
      <c r="F39" s="332"/>
      <c r="G39" s="332"/>
      <c r="H39" s="337"/>
      <c r="I39" s="332"/>
    </row>
    <row r="40" spans="1:8" ht="105.75" customHeight="1">
      <c r="A40" s="449"/>
      <c r="B40" s="449" t="s">
        <v>557</v>
      </c>
      <c r="C40" s="449">
        <v>2.4</v>
      </c>
      <c r="D40" s="330"/>
      <c r="E40" s="332"/>
      <c r="F40" s="332"/>
      <c r="G40" s="332"/>
      <c r="H40" s="332"/>
    </row>
    <row r="41" spans="1:3" ht="21" hidden="1">
      <c r="A41" s="558"/>
      <c r="B41" s="558"/>
      <c r="C41" s="558"/>
    </row>
    <row r="42" spans="1:8" ht="84" customHeight="1">
      <c r="A42" s="449"/>
      <c r="B42" s="454" t="s">
        <v>562</v>
      </c>
      <c r="C42" s="449">
        <v>7.6</v>
      </c>
      <c r="H42" s="453"/>
    </row>
    <row r="43" spans="1:3" ht="21" hidden="1">
      <c r="A43" s="450"/>
      <c r="B43" s="450"/>
      <c r="C43" s="450"/>
    </row>
    <row r="44" spans="1:3" ht="104.25" customHeight="1">
      <c r="A44" s="327"/>
      <c r="B44" s="449" t="s">
        <v>563</v>
      </c>
      <c r="C44" s="451">
        <v>24.6</v>
      </c>
    </row>
    <row r="45" spans="1:3" ht="21" hidden="1">
      <c r="A45" s="327"/>
      <c r="B45" s="449"/>
      <c r="C45" s="362"/>
    </row>
    <row r="46" spans="1:3" ht="156.75" customHeight="1">
      <c r="A46" s="327"/>
      <c r="B46" s="452" t="s">
        <v>564</v>
      </c>
      <c r="C46" s="451">
        <v>4.8</v>
      </c>
    </row>
    <row r="48" spans="1:3" ht="21">
      <c r="A48" s="554" t="s">
        <v>183</v>
      </c>
      <c r="B48" s="554"/>
      <c r="C48" s="554"/>
    </row>
    <row r="49" spans="1:3" ht="21">
      <c r="A49" s="554" t="s">
        <v>558</v>
      </c>
      <c r="B49" s="554"/>
      <c r="C49" s="554"/>
    </row>
  </sheetData>
  <sheetProtection/>
  <mergeCells count="7">
    <mergeCell ref="A48:C48"/>
    <mergeCell ref="A49:C49"/>
    <mergeCell ref="B1:C1"/>
    <mergeCell ref="B2:C2"/>
    <mergeCell ref="B3:C3"/>
    <mergeCell ref="A5:C5"/>
    <mergeCell ref="A41:C4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2018-04-18T09:11:10Z</cp:lastPrinted>
  <dcterms:created xsi:type="dcterms:W3CDTF">2002-09-30T07:49:23Z</dcterms:created>
  <dcterms:modified xsi:type="dcterms:W3CDTF">2018-04-18T13:33:10Z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