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67" windowWidth="9792" windowHeight="10473" tabRatio="880" firstSheet="1" activeTab="7"/>
  </bookViews>
  <sheets>
    <sheet name="новое прил 5 (прогр) (2)" sheetId="1" state="hidden" r:id="rId1"/>
    <sheet name="ПРИЛОЖЕНИЕ 5" sheetId="2" r:id="rId2"/>
    <sheet name="ПРИЛОЖЕНИЕ 6" sheetId="3" r:id="rId3"/>
    <sheet name="прил1" sheetId="4" state="hidden" r:id="rId4"/>
    <sheet name="ПРИЛОЖЕНИЕ 1" sheetId="5" r:id="rId5"/>
    <sheet name="ПРИЛОЖЕНИЕ 2" sheetId="6" r:id="rId6"/>
    <sheet name="ПРИЛОЖЕНИЕ 3" sheetId="7" r:id="rId7"/>
    <sheet name="ПРИЛОЖЕНИЕ 4" sheetId="8" r:id="rId8"/>
  </sheets>
  <definedNames>
    <definedName name="Z_168CADD9_CFDC_4445_BFE6_DAD4B9423C72_.wvu.FilterData" localSheetId="1" hidden="1">'ПРИЛОЖЕНИЕ 5'!#REF!</definedName>
    <definedName name="Z_1F25B6A1_C9F7_11D8_A2FD_006098EF8B30_.wvu.FilterData" localSheetId="1" hidden="1">'ПРИЛОЖЕНИЕ 5'!#REF!</definedName>
    <definedName name="Z_29D950F2_21ED_48E6_BFC6_87DD89E0125A_.wvu.FilterData" localSheetId="1" hidden="1">'ПРИЛОЖЕНИЕ 5'!#REF!</definedName>
    <definedName name="Z_2CA7FCD5_27A5_4474_9D49_7A7E23BD2FF9_.wvu.FilterData" localSheetId="1" hidden="1">'ПРИЛОЖЕНИЕ 5'!#REF!</definedName>
    <definedName name="Z_48E28AC5_4E0A_4FBA_AE6D_340F9E8D4B3C_.wvu.FilterData" localSheetId="1" hidden="1">'ПРИЛОЖЕНИЕ 5'!#REF!</definedName>
    <definedName name="Z_6398E0F2_3205_40F4_BF0A_C9F4D0DA9A75_.wvu.FilterData" localSheetId="1" hidden="1">'ПРИЛОЖЕНИЕ 5'!#REF!</definedName>
    <definedName name="Z_64DF1B77_0EDD_4B56_A91C_5E003BE599EF_.wvu.FilterData" localSheetId="1" hidden="1">'ПРИЛОЖЕНИЕ 5'!#REF!</definedName>
    <definedName name="Z_6786C020_BCF1_463A_B3E9_7DE69D46EAB3_.wvu.FilterData" localSheetId="1" hidden="1">'ПРИЛОЖЕНИЕ 5'!#REF!</definedName>
    <definedName name="Z_8E2E7D81_C767_11D8_A2FD_006098EF8B30_.wvu.FilterData" localSheetId="1" hidden="1">'ПРИЛОЖЕНИЕ 5'!#REF!</definedName>
    <definedName name="Z_97D0CDFA_8A34_4B3C_BA32_D4F0E3218B75_.wvu.FilterData" localSheetId="1" hidden="1">'ПРИЛОЖЕНИЕ 5'!#REF!</definedName>
    <definedName name="Z_B246FE0E_E986_4211_B02A_04E4565C0FED_.wvu.Cols" localSheetId="1" hidden="1">'ПРИЛОЖЕНИЕ 5'!$A:$A,'ПРИЛОЖЕНИЕ 5'!#REF!</definedName>
    <definedName name="Z_B246FE0E_E986_4211_B02A_04E4565C0FED_.wvu.FilterData" localSheetId="1" hidden="1">'ПРИЛОЖЕНИЕ 5'!#REF!</definedName>
    <definedName name="Z_B246FE0E_E986_4211_B02A_04E4565C0FED_.wvu.PrintArea" localSheetId="1" hidden="1">'ПРИЛОЖЕНИЕ 5'!$B$6:$F$6</definedName>
    <definedName name="Z_B246FE0E_E986_4211_B02A_04E4565C0FED_.wvu.PrintTitles" localSheetId="1" hidden="1">'ПРИЛОЖЕНИЕ 5'!#REF!</definedName>
    <definedName name="Z_C54CDF8B_FA5C_4A02_B343_3FEFD9721392_.wvu.FilterData" localSheetId="1" hidden="1">'ПРИЛОЖЕНИЕ 5'!#REF!</definedName>
    <definedName name="Z_D7174C22_B878_4584_A218_37ED88979064_.wvu.FilterData" localSheetId="1" hidden="1">'ПРИЛОЖЕНИЕ 5'!#REF!</definedName>
    <definedName name="Z_DD7538FB_7299_4DEE_90D5_2739132A1616_.wvu.FilterData" localSheetId="1" hidden="1">'ПРИЛОЖЕНИЕ 5'!#REF!</definedName>
    <definedName name="Z_E4B436A8_4A5B_422F_8C0E_9267F763D19D_.wvu.FilterData" localSheetId="1" hidden="1">'ПРИЛОЖЕНИЕ 5'!#REF!</definedName>
    <definedName name="Z_E6BB4361_1D58_11D9_A2FD_006098EF8B30_.wvu.FilterData" localSheetId="1" hidden="1">'ПРИЛОЖЕНИЕ 5'!#REF!</definedName>
    <definedName name="Z_EF486DA3_1DF3_11D9_A2FD_006098EF8B30_.wvu.FilterData" localSheetId="1" hidden="1">'ПРИЛОЖЕНИЕ 5'!#REF!</definedName>
    <definedName name="Z_EF486DA8_1DF3_11D9_A2FD_006098EF8B30_.wvu.FilterData" localSheetId="1" hidden="1">'ПРИЛОЖЕНИЕ 5'!#REF!</definedName>
    <definedName name="Z_EF486DAA_1DF3_11D9_A2FD_006098EF8B30_.wvu.FilterData" localSheetId="1" hidden="1">'ПРИЛОЖЕНИЕ 5'!#REF!</definedName>
    <definedName name="Z_EF486DAC_1DF3_11D9_A2FD_006098EF8B30_.wvu.FilterData" localSheetId="1" hidden="1">'ПРИЛОЖЕНИЕ 5'!#REF!</definedName>
    <definedName name="Z_EF5A4981_C8E4_11D8_A2FC_006098EF8BA8_.wvu.Cols" localSheetId="1" hidden="1">'ПРИЛОЖЕНИЕ 5'!$A:$A,'ПРИЛОЖЕНИЕ 5'!#REF!,'ПРИЛОЖЕНИЕ 5'!#REF!</definedName>
    <definedName name="Z_EF5A4981_C8E4_11D8_A2FC_006098EF8BA8_.wvu.FilterData" localSheetId="1" hidden="1">'ПРИЛОЖЕНИЕ 5'!#REF!</definedName>
    <definedName name="Z_EF5A4981_C8E4_11D8_A2FC_006098EF8BA8_.wvu.PrintArea" localSheetId="1" hidden="1">'ПРИЛОЖЕНИЕ 5'!$B$6:$F$6</definedName>
    <definedName name="Z_EF5A4981_C8E4_11D8_A2FC_006098EF8BA8_.wvu.PrintTitles" localSheetId="1" hidden="1">'ПРИЛОЖЕНИЕ 5'!#REF!</definedName>
    <definedName name="_xlnm.Print_Area" localSheetId="0">'новое прил 5 (прогр) (2)'!$A$1:$E$178</definedName>
    <definedName name="_xlnm.Print_Area" localSheetId="4">'ПРИЛОЖЕНИЕ 1'!$A$2:$F$64</definedName>
    <definedName name="_xlnm.Print_Area" localSheetId="6">'ПРИЛОЖЕНИЕ 3'!$A$2:$E$49</definedName>
    <definedName name="_xlnm.Print_Area" localSheetId="7">'ПРИЛОЖЕНИЕ 4'!$A$2:$E$191</definedName>
    <definedName name="_xlnm.Print_Area" localSheetId="1">'ПРИЛОЖЕНИЕ 5'!$A$1:$H$290</definedName>
  </definedNames>
  <calcPr fullCalcOnLoad="1"/>
</workbook>
</file>

<file path=xl/sharedStrings.xml><?xml version="1.0" encoding="utf-8"?>
<sst xmlns="http://schemas.openxmlformats.org/spreadsheetml/2006/main" count="2646" uniqueCount="598">
  <si>
    <t>Культура, кинематография</t>
  </si>
  <si>
    <t xml:space="preserve">Функционирование высшего должностного лица субъекта Российской Федерации и муниципального образования   </t>
  </si>
  <si>
    <t>Жилищно-коммунальное хозяйство</t>
  </si>
  <si>
    <t>Сумма</t>
  </si>
  <si>
    <t>14</t>
  </si>
  <si>
    <t>05</t>
  </si>
  <si>
    <t>07</t>
  </si>
  <si>
    <t>10</t>
  </si>
  <si>
    <t>06</t>
  </si>
  <si>
    <t>11</t>
  </si>
  <si>
    <t>08</t>
  </si>
  <si>
    <t>09</t>
  </si>
  <si>
    <t>РЗ</t>
  </si>
  <si>
    <t>ПР</t>
  </si>
  <si>
    <t>ЦСР</t>
  </si>
  <si>
    <t>ВР</t>
  </si>
  <si>
    <t>01</t>
  </si>
  <si>
    <t>02</t>
  </si>
  <si>
    <t>03</t>
  </si>
  <si>
    <t>№ п/п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</si>
  <si>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</si>
  <si>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</si>
  <si>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</si>
  <si>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Образование</t>
  </si>
  <si>
    <t>13</t>
  </si>
  <si>
    <t>Дорожное хозяйство (дорожные фонды)</t>
  </si>
  <si>
    <t>Общегосударственные вопросы</t>
  </si>
  <si>
    <t>3</t>
  </si>
  <si>
    <t>5</t>
  </si>
  <si>
    <t>7</t>
  </si>
  <si>
    <t>Осуществление первичного воинского учета на территориях, где отсутствуют военные комиссариаты</t>
  </si>
  <si>
    <t>Наименование</t>
  </si>
  <si>
    <t>ВСЕГО РАСХОДОВ</t>
  </si>
  <si>
    <t xml:space="preserve">Национальная оборона </t>
  </si>
  <si>
    <t>Мобилизационная и вневойсковая подготовка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</si>
  <si>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</si>
  <si>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</si>
  <si>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</si>
  <si>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</si>
  <si>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Всего расходов</t>
  </si>
  <si>
    <t>в том числе:</t>
  </si>
  <si>
    <t>№ п\п</t>
  </si>
  <si>
    <t>4</t>
  </si>
  <si>
    <t>Молодежная политика и оздоровление детей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</si>
  <si>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</si>
  <si>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</t>
  </si>
  <si>
    <t>Другие вопросы в области национальной безопасности и правоохранительной деятельности</t>
  </si>
  <si>
    <t>(тыс. рублей)</t>
  </si>
  <si>
    <t>Апшеронского района</t>
  </si>
  <si>
    <t>Обеспечение пожарной безопасности</t>
  </si>
  <si>
    <t>Благоустройство</t>
  </si>
  <si>
    <t>992</t>
  </si>
  <si>
    <t>Функционирование высшего должностного лица субъекта Российской Федерации и муниципального образования</t>
  </si>
  <si>
    <t>Уличное освещение</t>
  </si>
  <si>
    <t>Организация и содержание мест захоронения</t>
  </si>
  <si>
    <t>Расходы на обеспечение функций органов местного самоуправления</t>
  </si>
  <si>
    <t xml:space="preserve">Пожарная безопасность </t>
  </si>
  <si>
    <t>Мероприятия по пожарной безопасности</t>
  </si>
  <si>
    <t>Коммунальное хозяйство</t>
  </si>
  <si>
    <t>Массовый спорт</t>
  </si>
  <si>
    <t>Рз</t>
  </si>
  <si>
    <t>Подготовка населения и организаций к действиям в чрезвычайной ситуации в мирное и военное время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</si>
  <si>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</si>
  <si>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</si>
  <si>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</si>
  <si>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800</t>
  </si>
  <si>
    <t>500</t>
  </si>
  <si>
    <t>Межбюджетные трансферты</t>
  </si>
  <si>
    <t>Иные бюджетные ассигнования</t>
  </si>
  <si>
    <t>Другие вопросы в области национальной экономики</t>
  </si>
  <si>
    <t>12</t>
  </si>
  <si>
    <t>991</t>
  </si>
  <si>
    <t>Обеспечение деятельности Совета муниципального образования</t>
  </si>
  <si>
    <t xml:space="preserve">01 </t>
  </si>
  <si>
    <t>Отдельные мероприятия муниципальной программы</t>
  </si>
  <si>
    <t>Обеспечение информационной открытости и доступности информации о деятельности органов местного самоуправления</t>
  </si>
  <si>
    <t>Мероприятия, направленные на осуществление мер по противодействию коррупции</t>
  </si>
  <si>
    <t xml:space="preserve">Предупреждение и ликвидация чрезвычайных ситуаций, стихийных бедствий и их последствий в муниципальном образовании </t>
  </si>
  <si>
    <t>Профилактика терроризма и экстремизма в муниципальном образовании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</si>
  <si>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</si>
  <si>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Развитие и поддержка малого и среднего предпринимательства</t>
  </si>
  <si>
    <t xml:space="preserve">Мероприятия по развитию водо-, тепло-, электроснабжения </t>
  </si>
  <si>
    <t xml:space="preserve">Прочие мероприятия по благоустройству </t>
  </si>
  <si>
    <t>Реализация мероприятий муниципальной программы "Развитие молодежной политики"</t>
  </si>
  <si>
    <t xml:space="preserve"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 </t>
  </si>
  <si>
    <t>Библиотечное обслуживание населения</t>
  </si>
  <si>
    <t>Реализация мероприятий муниципальной программы "Развитие физической культуры и спорта"</t>
  </si>
  <si>
    <t>Непрограммные направления деятельности органов местного самоуправления</t>
  </si>
  <si>
    <t>Финансовое обеспечение непредвиденных расходов</t>
  </si>
  <si>
    <t xml:space="preserve">ВСЕГО </t>
  </si>
  <si>
    <t>Организация досуга и предоставление услуг организаций культуры, прочие мероприятия в сфере культуры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</si>
  <si>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</si>
  <si>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Обеспечение пожарной безопасности </t>
  </si>
  <si>
    <t>Мероприятия по землеустройству и землепользованию</t>
  </si>
  <si>
    <t>03 0 00 00000</t>
  </si>
  <si>
    <t>03 4 00 00000</t>
  </si>
  <si>
    <t>Содействие развитию культурно-досуговых организаций</t>
  </si>
  <si>
    <t>03 4 01 00000</t>
  </si>
  <si>
    <t>03 4 01 00590</t>
  </si>
  <si>
    <t>03 4  01 00590</t>
  </si>
  <si>
    <t>Передача полномочий по решению вопросов местного значения в соответствии с заключенными соглашениями</t>
  </si>
  <si>
    <t>03 4 04 00000</t>
  </si>
  <si>
    <t>03 4 04 20020</t>
  </si>
  <si>
    <t>03 5  00 00000</t>
  </si>
  <si>
    <t>Содействие развитию библиотечного дела</t>
  </si>
  <si>
    <t>03 5 01 00000</t>
  </si>
  <si>
    <t>03 5 01 00590</t>
  </si>
  <si>
    <t>04 0 00 00000</t>
  </si>
  <si>
    <t>04 4 00 00000</t>
  </si>
  <si>
    <t>Совершенствование спортивной инфраструктуры и материально-технической базы для занятий физической культурой и массовым спортом</t>
  </si>
  <si>
    <t>04 4 03 00000</t>
  </si>
  <si>
    <t>04 4 03 10400</t>
  </si>
  <si>
    <t>05 0 00 00000</t>
  </si>
  <si>
    <t>05 5 00 00000</t>
  </si>
  <si>
    <t>05 5 02 10500</t>
  </si>
  <si>
    <t>Развитие и реализация потенциала молодежи в интересах Кубани, формирование благоприятной среды, обеспечивающей всестороннее развитие личности</t>
  </si>
  <si>
    <t>05 5 02 00000</t>
  </si>
  <si>
    <t>06 0 00 00000</t>
  </si>
  <si>
    <t>06 1 00 00000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</si>
  <si>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</si>
  <si>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06 1 03 00000</t>
  </si>
  <si>
    <t>06 1 03 10630</t>
  </si>
  <si>
    <t>06 2 00 00000</t>
  </si>
  <si>
    <t>06 2 01 00000</t>
  </si>
  <si>
    <t>06 5 00 00000</t>
  </si>
  <si>
    <t>06 5 01 00000</t>
  </si>
  <si>
    <t>Обеспечение организации и проведения мероприятий по пожарной безопасности</t>
  </si>
  <si>
    <t>06 5 01 10640</t>
  </si>
  <si>
    <t>08 3 00 00000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</si>
  <si>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</si>
  <si>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08 3 01 00000</t>
  </si>
  <si>
    <t>08 3 01 10810</t>
  </si>
  <si>
    <t>10 3 07 11180</t>
  </si>
  <si>
    <t>10 3 05 11160</t>
  </si>
  <si>
    <t>10 0 00 00000</t>
  </si>
  <si>
    <t>10 3 00 00000</t>
  </si>
  <si>
    <t>12 0 00 00000</t>
  </si>
  <si>
    <t>12 1 00 00000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</si>
  <si>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</si>
  <si>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12 1 01 00000</t>
  </si>
  <si>
    <t>12 1 01 11300</t>
  </si>
  <si>
    <t>13 0 00 00000</t>
  </si>
  <si>
    <t>13 4 00 00000</t>
  </si>
  <si>
    <t>Создание условий для развития малого и среднего предпринимательства</t>
  </si>
  <si>
    <t>13 4 01 00000</t>
  </si>
  <si>
    <t>13 4 01 11400</t>
  </si>
  <si>
    <t>17 1 00 00000</t>
  </si>
  <si>
    <t>17 0 00 00000</t>
  </si>
  <si>
    <t xml:space="preserve">Обеспечение деятельности высшего должностного лица муниципального образования </t>
  </si>
  <si>
    <t>17 1 01 00000</t>
  </si>
  <si>
    <t>17 1 01 00190</t>
  </si>
  <si>
    <t>Обеспечение деятельности администрации муниципального образования</t>
  </si>
  <si>
    <t>17 1 02 00000</t>
  </si>
  <si>
    <t>17 1 02 00190</t>
  </si>
  <si>
    <t>17 1 02 60190</t>
  </si>
  <si>
    <t>17 1 08 00000</t>
  </si>
  <si>
    <t>Осуществление мер по противодействию коррупции</t>
  </si>
  <si>
    <t>17 1 02 11840</t>
  </si>
  <si>
    <t>17 1 02 51180</t>
  </si>
  <si>
    <t>17 1 08 10650</t>
  </si>
  <si>
    <t>50 0 00 00000</t>
  </si>
  <si>
    <t>99 0 00 00000</t>
  </si>
  <si>
    <t xml:space="preserve">Резервные фонды </t>
  </si>
  <si>
    <t>99 1 00 00000</t>
  </si>
  <si>
    <t>99 1 01 00000</t>
  </si>
  <si>
    <t>99 1 01 90010</t>
  </si>
  <si>
    <t>Обеспечение прочих мероприятий по благоустройству</t>
  </si>
  <si>
    <t>Восстановление, ремонт, благоустройство и содержание мест захоронения</t>
  </si>
  <si>
    <t>Обеспечение содержания и функционирования уличного освещения</t>
  </si>
  <si>
    <t>Содействие развитию коммунальной инфраструктуры муниципальной собственности поселения</t>
  </si>
  <si>
    <t>08 0 00 00000</t>
  </si>
  <si>
    <t>10 3 07 00000</t>
  </si>
  <si>
    <t>Доступная среда</t>
  </si>
  <si>
    <t>20 0 00 00000</t>
  </si>
  <si>
    <t>Закупка товаров, работ и услуг для обеспечения
 государственных (муниципальных) нужд</t>
  </si>
  <si>
    <t xml:space="preserve">Сумма </t>
  </si>
  <si>
    <t>Администрация Мезмайского сельского поселения Апшеронского района</t>
  </si>
  <si>
    <t xml:space="preserve">Глава Мезмайского сельского поселения </t>
  </si>
  <si>
    <t>А.С.Николаев</t>
  </si>
  <si>
    <t>Муниципальная программа Мезмайского сельского поселения Апшеронского района "Развитие культуры"</t>
  </si>
  <si>
    <t>Муниципальная программа Мезмайского сельского поселения Апшеронского района "Развитие физической культуры и спорта"</t>
  </si>
  <si>
    <t>Муниципальная программа Мезмайского сельского поселения Апшеронского района "Развитие молодежной политики"</t>
  </si>
  <si>
    <t>Муниципальная программа Мезмайского сельского поселения Апшеронского района "Обеспечение безопасности населения"</t>
  </si>
  <si>
    <t>Муниципальная программа  Мезмайского сельского
 поселения Апшеронского района
 «Управление муниципальным имуществом»</t>
  </si>
  <si>
    <t>Муниципальная программа Мезмайского сельского поселения Апшеронского района "Развитие топливно-энергетического комплекса и жилищно-коммунального хозяйства"</t>
  </si>
  <si>
    <t>Муниципальная программа Мезмайского сельского поселения Апшеронского района "Поддержка дорожного хозяйства"</t>
  </si>
  <si>
    <t>Муниципальная программа Мезмайского сельского поселения Апшеронского района "Экономическое развитие муниципального образования"</t>
  </si>
  <si>
    <t>Муниципальная программа Мезмайского сельского поселения Апшеронского района "Организация муниципального управления"</t>
  </si>
  <si>
    <t xml:space="preserve">А.С.Николаев </t>
  </si>
  <si>
    <t>Обеспечения деятельности муниципального учреждения</t>
  </si>
  <si>
    <t>Муниципальная программа Мезмайского сельского поселения Апшеронского района "Развитие  жилищно-коммунального хозяйства"</t>
  </si>
  <si>
    <t>50 1 00 00000</t>
  </si>
  <si>
    <t>19 0 00 00000</t>
  </si>
  <si>
    <t>19 4 00 00000</t>
  </si>
  <si>
    <t>194 01 00000</t>
  </si>
  <si>
    <t>19 4 01 00590</t>
  </si>
  <si>
    <t>19 3 01 00000</t>
  </si>
  <si>
    <t>19 3 01 11160</t>
  </si>
  <si>
    <t>19 3 00 00000</t>
  </si>
  <si>
    <t>19 4  01 00590</t>
  </si>
  <si>
    <t>19 3 0 00000</t>
  </si>
  <si>
    <t>19 3 03 00000</t>
  </si>
  <si>
    <t>19 3 03 11190</t>
  </si>
  <si>
    <t>19 4 01 00000</t>
  </si>
  <si>
    <t>06 2 01 10680</t>
  </si>
  <si>
    <t>17 1 14 00000</t>
  </si>
  <si>
    <t>17 1 14 11430</t>
  </si>
  <si>
    <t>06 1 01 10690</t>
  </si>
  <si>
    <t>Реализация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</si>
  <si>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10 3 09 00000</t>
  </si>
  <si>
    <t>10 3 09 11870</t>
  </si>
  <si>
    <t>Реализация полномочий органов местного самоуправленияв соответствии с жилищным законодательством</t>
  </si>
  <si>
    <t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</si>
  <si>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Другие вопросы в области жилищно-коммунального хозяйства</t>
  </si>
  <si>
    <t>19 4 06 00000</t>
  </si>
  <si>
    <t>Реализация полномочий органов местного самоуправления в соответствии с жилищным законодательством</t>
  </si>
  <si>
    <t>19 4 06 11870</t>
  </si>
  <si>
    <t>190 00 00000</t>
  </si>
  <si>
    <t>Реализация полномочий органов местного самоуправления в соответствии жилищным законодательством</t>
  </si>
  <si>
    <t>06 1 01 00000</t>
  </si>
  <si>
    <t>17 1 12 0000</t>
  </si>
  <si>
    <t>Мероприятия кадрового обеспечения органов местного самоуправления</t>
  </si>
  <si>
    <t>17 1 12 10850</t>
  </si>
  <si>
    <t>Непрограммные расходы в рамках обеспечения деятельности Совета муниципального образования</t>
  </si>
  <si>
    <t>50 1 01 00000</t>
  </si>
  <si>
    <t>Иные межбюджетные трансферты на осуществление внешнего муниципального финансового контроля</t>
  </si>
  <si>
    <t>50 1 01 20010</t>
  </si>
  <si>
    <t>Создание условий для эффективной реализации муниципальной политики в области кадрового обеспечения</t>
  </si>
  <si>
    <t xml:space="preserve">Реализация полномочий  в области строительства, архитектуры и градостроительства </t>
  </si>
  <si>
    <t>Обеспечение деятельности муниципального учреждения</t>
  </si>
  <si>
    <t>Основные мероприятия муниципальной программы</t>
  </si>
  <si>
    <t>Проведение выборов</t>
  </si>
  <si>
    <t>Проведение выборов главы муниципального образования</t>
  </si>
  <si>
    <t>снять40000</t>
  </si>
  <si>
    <t xml:space="preserve">Реализация полномочий в области строительства, архитектуры и градостроительства </t>
  </si>
  <si>
    <t>00</t>
  </si>
  <si>
    <t>Обеспечение проведения выборов и референдумов</t>
  </si>
  <si>
    <t>Передача полномочий по решению вопросов местного значения в соответствии с заключенными соглашения</t>
  </si>
  <si>
    <t>03 4 01 S0120</t>
  </si>
  <si>
    <t>03 5 01 S0120</t>
  </si>
  <si>
    <t>17 1 07 11800</t>
  </si>
  <si>
    <t>17 1 07 00000</t>
  </si>
  <si>
    <t>Муниципальная программа Мезмайского сельского поселения Апшеронского района "Управление муниципальным имуществом"</t>
  </si>
  <si>
    <t>08  0 00 00000</t>
  </si>
  <si>
    <t>Создание условий для эффективного упрвления и распоряжения муниципальным имуществом поселения в целях увеличения доходной части бюджета муниципального образования</t>
  </si>
  <si>
    <t>Оценка недвижимости, признание прав и регулирование отношений по муниципальной собственности</t>
  </si>
  <si>
    <t>08 3 01 10800</t>
  </si>
  <si>
    <t>Иные межбюджетные трансферты на осуществление части полномочий по исполнению бюджета поселения</t>
  </si>
  <si>
    <t>Иные межбюжетные трансферты на организацию библиотечного обслуживания населения, комплектование библиотечных фондов библиотек поселения</t>
  </si>
  <si>
    <t>Обеспечение мероприятий по противодействию терроризму и экстремизму</t>
  </si>
  <si>
    <t>Реализация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</si>
  <si>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17 1 15 00000</t>
  </si>
  <si>
    <t>17 1 15 20030</t>
  </si>
  <si>
    <t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</si>
  <si>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                                 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Мезмайского сельского                                                                                                                                                                                                                                       поселения Апшеронского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________                       №_____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</si>
  <si>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Выполнение других обязательств муниципального образования</t>
  </si>
  <si>
    <t>08 3 01 10820</t>
  </si>
  <si>
    <t>03 4 01 09020</t>
  </si>
  <si>
    <t>Осуществление муниципальными учреждениями капитального ремонта</t>
  </si>
  <si>
    <t>Коммунальное хозяйства</t>
  </si>
  <si>
    <t>Содержание и развитие коммунальной инфраструктуры</t>
  </si>
  <si>
    <t>19 2 00 00000</t>
  </si>
  <si>
    <t>19 2 01 00000</t>
  </si>
  <si>
    <t>19 2 01 11150</t>
  </si>
  <si>
    <t>(тыс.рублей)</t>
  </si>
  <si>
    <t>Код</t>
  </si>
  <si>
    <t>000 01 00 00 00 00 0000 000</t>
  </si>
  <si>
    <t>Источники внутреннего финансирования дефицитов бюджетов, всего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</si>
  <si>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</si>
  <si>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</si>
  <si>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</si>
  <si>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</si>
  <si>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</si>
  <si>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</si>
  <si>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 xml:space="preserve">000 01 05 02 01 00 0000 510 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</si>
  <si>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</si>
  <si>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</si>
  <si>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сельских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</si>
  <si>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</si>
  <si>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</si>
  <si>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</si>
  <si>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</si>
  <si>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</si>
  <si>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</si>
  <si>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</si>
  <si>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сельских поселений</t>
  </si>
  <si>
    <t>Код бюджетной классификации Российской Федерации</t>
  </si>
  <si>
    <t xml:space="preserve">Наименование </t>
  </si>
  <si>
    <t>главного администратора доходов и источников финансирования дефицита  бюджета поселения</t>
  </si>
  <si>
    <t>доходов и источников финансирования дефицита  бюджета поселения</t>
  </si>
  <si>
    <t xml:space="preserve">Департамент имущественных отношений Краснодарского края
</t>
  </si>
  <si>
    <t xml:space="preserve"> 1 11 05026 10 0000 120</t>
  </si>
  <si>
    <t xml:space="preserve">Доходы, получаемые в виде арендной платы за земельные участки, которые расположены в границах сельских  поселений,  находятся в федеральной собственности и осуществление полномочий по управлению и распоряжению которыми передано органам государственной власти  субъектов Российской Федерации, а также средства от продажи права на заключение договоров аренды   указанных земельных участков </t>
  </si>
  <si>
    <t>1 14 06033 10 0000 430</t>
  </si>
  <si>
    <t>Доходы от продажи земельных участков, которые расположены в границах  сельских поселений, находятся в федеральной собственности и  осуществление полномочий по управлению и распоряжению которыми передано органам государственной   власти субъектов Российской Федерации</t>
  </si>
  <si>
    <t>Контрольно-счетная палата муниципального образования Апшеронский район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</si>
  <si>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</si>
  <si>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</si>
  <si>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</si>
  <si>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</si>
  <si>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1 11 05035  10 0000 120</t>
  </si>
  <si>
    <t>Доходы от сдачи в аренду имущества, находящегося в оперативном управлении 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</si>
  <si>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1 11 05075  10 0000 120</t>
  </si>
  <si>
    <t>Доходы от сдачи в аренду имущества, составляющего казну сельских поселений (за исключением земельных участков)</t>
  </si>
  <si>
    <t>1 11 09035 10 0000 120</t>
  </si>
  <si>
    <t>Доходы от эксплуатации и использования имущества автомобильных дорог, находящихся в собственности сельских поселений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</si>
  <si>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</si>
  <si>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</si>
  <si>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1 13 01540 10 0000 130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</si>
  <si>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сельских  поселений</t>
  </si>
  <si>
    <t>1 13 01995 10 0000 130</t>
  </si>
  <si>
    <t>Прочие доходы от оказания платных услуг (работ) получателями средств бюджетов сельских  поселений</t>
  </si>
  <si>
    <t>1 13 02065 10 0000 130</t>
  </si>
  <si>
    <t>Доходы, поступающие в порядке возмещения расходов, понесенных в связи с эксплуатацией имущества  сельских поселений</t>
  </si>
  <si>
    <t>1 13 02995 10 0000 130</t>
  </si>
  <si>
    <t>1 14 01050 10 0000 410</t>
  </si>
  <si>
    <t>1 14 02050 10 0000 410</t>
  </si>
  <si>
    <t>Доходы от реализации имущества, находящегося в собственности сельских 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</si>
  <si>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</si>
  <si>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</si>
  <si>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</si>
  <si>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</si>
  <si>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1 14 02050 10 0000 440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</si>
  <si>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</si>
  <si>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</si>
  <si>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материальных запасов  по указанному имуществу</t>
  </si>
  <si>
    <t>1 14 02053 10 0000 440</t>
  </si>
  <si>
    <t>Доходы от реализации иного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</si>
  <si>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1 14 03050 10 0000 440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</si>
  <si>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</si>
  <si>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</si>
  <si>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</si>
  <si>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</si>
  <si>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</si>
  <si>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1 17 01050 10 0000 180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</si>
  <si>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</si>
  <si>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</si>
  <si>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Прочие неналоговые доходы бюджетов сельских поселений</t>
  </si>
  <si>
    <t>Прочие субсидии бюджетам сельских  поселений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</si>
  <si>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</si>
  <si>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 xml:space="preserve"> 2 02 04014 10 0000 151</t>
  </si>
  <si>
    <t>Межбюджетные трансферты 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</si>
  <si>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 поселений</t>
  </si>
  <si>
    <t>Увеличение прочих остатков денежных средств бюджетов сельских  поселений</t>
  </si>
  <si>
    <t>Уменьшение прочих остатков денежных средств бюджетов сельских  поселений</t>
  </si>
  <si>
    <t xml:space="preserve">  поселения Апшеронского района  </t>
  </si>
  <si>
    <t>2 02 30024 10 0000 151</t>
  </si>
  <si>
    <t xml:space="preserve">                                                                                                                                                 </t>
  </si>
  <si>
    <t>Наименование дохода</t>
  </si>
  <si>
    <t>1 00 00000 00 0000 000</t>
  </si>
  <si>
    <t>Налоговые и неналоговые доходы</t>
  </si>
  <si>
    <t>1 01 02000 01 0000 110</t>
  </si>
  <si>
    <t>Налог на доходы физических лиц*</t>
  </si>
  <si>
    <t>1 05 03000 01 0000 110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</si>
  <si>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</si>
  <si>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</si>
  <si>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</si>
  <si>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1 11 05075 10 0000 120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</si>
  <si>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</si>
  <si>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</si>
  <si>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</si>
  <si>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</si>
  <si>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2 02 04014 00 0000 151</t>
  </si>
  <si>
    <t>Межбюджетные трансферты 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</si>
  <si>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2 02 02999 00 0000 151</t>
  </si>
  <si>
    <t xml:space="preserve">Прочие субсидии </t>
  </si>
  <si>
    <t>2 02 02999 10 0000 151</t>
  </si>
  <si>
    <t>Прочие субсидии бюджетам сельских поселений</t>
  </si>
  <si>
    <t>из них:</t>
  </si>
  <si>
    <t xml:space="preserve">субсидии на реализацию государственной программы Краснодарского края «Развитие культуры» </t>
  </si>
  <si>
    <t xml:space="preserve"> 2 19 00000 00 0000 151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</si>
  <si>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</si>
  <si>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 2 19 05000 00 0000 151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</si>
  <si>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</si>
  <si>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</si>
  <si>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</si>
  <si>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Всего доходов</t>
  </si>
  <si>
    <t xml:space="preserve">из них: </t>
  </si>
  <si>
    <t xml:space="preserve"> 2 02 30024 00 0000 151</t>
  </si>
  <si>
    <t xml:space="preserve">Субвенции местным бюджетам на выполнение передаваемых полномочий субъектов Российской Федерации     </t>
  </si>
  <si>
    <t xml:space="preserve">Субвенции бюджетам сельских поселений на выполнение передаваемых полномочий субъектов Российской Федерации     </t>
  </si>
  <si>
    <t>19 3 02 00000</t>
  </si>
  <si>
    <t>19 3 02 11180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</si>
  <si>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 поселений</t>
  </si>
  <si>
    <t xml:space="preserve">Субвенции бюджетам муниципальных образований  на осуществление отдельных государственных полномочий по образованию и организации деятельности административных комиссий </t>
  </si>
  <si>
    <t>01 05 02 01 10 0000 510</t>
  </si>
  <si>
    <t>01 05 02 01 10 0000 610</t>
  </si>
  <si>
    <t>Дотации бюджетам бюджетной системы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</si>
  <si>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</si>
  <si>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</si>
  <si>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Дотации  на выравнивание бюджетной обеспеченности</t>
  </si>
  <si>
    <t>Наименование кода группы, подгруппы, статьи, подвида, аналитической группы вида источников финансирования дефицитов бюджетов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</si>
  <si>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</si>
  <si>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</si>
  <si>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2 02 29 999 10 0000 151</t>
  </si>
  <si>
    <t>1 14 04050 10 0000 420</t>
  </si>
  <si>
    <t>99 2 00 00000</t>
  </si>
  <si>
    <t>99 2 02 00000</t>
  </si>
  <si>
    <t>Субсидии краевому бюджету из местных бюджетов</t>
  </si>
  <si>
    <t>Непрограммные расходы</t>
  </si>
  <si>
    <t xml:space="preserve">Непрограммные расходы </t>
  </si>
  <si>
    <t>субсидии бюджетам муниципальных образований на повышение оплаты труда работников муниципальных учреждений Краснодарского края</t>
  </si>
  <si>
    <t>Повышение оплаты труда работников муниципальных учреждений Краснодарского края</t>
  </si>
  <si>
    <t>99 2 02 11920</t>
  </si>
  <si>
    <t xml:space="preserve">  поселения Апшеронского района </t>
  </si>
  <si>
    <t>Реализация полномочий органов местного самоуправления в сфере  архитектуры и градостроительства</t>
  </si>
  <si>
    <t>софин.</t>
  </si>
  <si>
    <t>Субсидии краевому бюджету из местного бюджета для формирования регионального фонда финансовой поддержки поселений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</si>
  <si>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Приложение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Мезмайского сельского                                                                                                                      поселения Апшеронского района</t>
  </si>
  <si>
    <t>Мероприятия по информатизации администрации муниципального образования, ее отраслевых (функциональных) органов</t>
  </si>
  <si>
    <t>17 1 02 11820</t>
  </si>
  <si>
    <t>19 3 03 60050</t>
  </si>
  <si>
    <t>Дополнительная помощь местным бюджетам для решения социально значимых вопросов</t>
  </si>
  <si>
    <t>субсидии на дополнительную помощь местным бюджетам для решения социально значимых вопросов</t>
  </si>
  <si>
    <t>3 5 01 00590</t>
  </si>
  <si>
    <t>Муниципальная программа  Мезмайского сельского поселения Апшеронского района"Управление муниципальным имуществом"</t>
  </si>
  <si>
    <t>Прочие доходы от компенсации затрат бюджетов сельских  поселений</t>
  </si>
  <si>
    <t>2 19 60010 10 0000 151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</si>
  <si>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</si>
  <si>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Невыясненные поступления, зачисляемые в бюджеты сельских поселений</t>
  </si>
  <si>
    <t>Единый сельскохозяйственный налог*</t>
  </si>
  <si>
    <t xml:space="preserve">1 03 02230 01 0000 110     1 03 02240 01 0000 110    1 03 02250 01 0000 110    1 03 02260 01 0000 110                       </t>
  </si>
  <si>
    <t>Иные межбюджетные трансферты на осуществление части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</si>
  <si>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Иные межбюджетные трансфертына осуществление части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</si>
  <si>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Вед</t>
  </si>
  <si>
    <t xml:space="preserve">   ПРИЛОЖЕНИЕ № 5                                                                                                                                                                                                                 к   решению Совета Мезмайского сельского поселения                                                                                                                                                                                                               Апшеронского района</t>
  </si>
  <si>
    <t xml:space="preserve"> к  решению  Совета Мезмайского сельского</t>
  </si>
  <si>
    <t>Распределение бюджетных ассигнований по целевым статьям (муниципальным программам Мезмайского сельского поселения Апшеронского района и непрограммным направлениям деятельности), группам видов расходов классификации расходов бюджетов на 2019 год</t>
  </si>
  <si>
    <t xml:space="preserve"> 2 02 40014 10 0000 150</t>
  </si>
  <si>
    <t>Перечисления из бюджетов сельских  поселений (в бюджеты поселений) 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</si>
  <si>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Субвенции бюджетам бюджетной системы  Российской Федерации*</t>
  </si>
  <si>
    <t>Дотации бюджетам бюджетной системы Российской Федерации*</t>
  </si>
  <si>
    <t>2 02 10000 00 0000 150</t>
  </si>
  <si>
    <t xml:space="preserve"> 2 02 30000 00 0000 150</t>
  </si>
  <si>
    <t xml:space="preserve"> 2 02 40000 00 0000 150</t>
  </si>
  <si>
    <t>к  решению  Совета Мезмайского сельского поселения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</si>
  <si>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Апшеронского района</t>
  </si>
  <si>
    <t>2 02 15001 00 0000 150</t>
  </si>
  <si>
    <t>2 02 15001 10 0000 150</t>
  </si>
  <si>
    <t xml:space="preserve"> 2 02 30024 00 0000 150</t>
  </si>
  <si>
    <t>2 02 30024 10 0000 150</t>
  </si>
  <si>
    <t xml:space="preserve">  2 02 35118 00 0000 150</t>
  </si>
  <si>
    <t xml:space="preserve">  2 02 35118 10 0000 150</t>
  </si>
  <si>
    <t xml:space="preserve"> 2 02 40014 00 0000 150</t>
  </si>
  <si>
    <t>3 4 01 00590</t>
  </si>
  <si>
    <t>03 5 00 00000</t>
  </si>
  <si>
    <t>Проведение выборов в представительный орган муниципального образования</t>
  </si>
  <si>
    <t>17 1 07 11910</t>
  </si>
  <si>
    <t>19 4 02 00000</t>
  </si>
  <si>
    <t>Мероприятия по развитию водо-, тепло-, электроснабжения</t>
  </si>
  <si>
    <t>19 4 02 11150</t>
  </si>
  <si>
    <t>19 4 03 00000</t>
  </si>
  <si>
    <t>19 4 03 11160</t>
  </si>
  <si>
    <t>19 4 05 00000</t>
  </si>
  <si>
    <t>Прочие мероприятия по благоустройству</t>
  </si>
  <si>
    <t>19 4 05 11190</t>
  </si>
  <si>
    <t>2 19 60010 10 0000 150</t>
  </si>
  <si>
    <t>2  19 35118 10 0000 150</t>
  </si>
  <si>
    <t>2  19 60010 10 0000 150</t>
  </si>
  <si>
    <t>2  08 05000 10 0000 150</t>
  </si>
  <si>
    <t>2  07 05030 10 0000 150</t>
  </si>
  <si>
    <t>2  07 05020 10 0000 150</t>
  </si>
  <si>
    <t>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</si>
  <si>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</si>
  <si>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 xml:space="preserve"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
</t>
  </si>
  <si>
    <t xml:space="preserve">Дотации бюджетам сельских поселений на поддержку мер по обеспечению сбалансированности бюджетов        </t>
  </si>
  <si>
    <t>6 02 15001 10 0000 150</t>
  </si>
  <si>
    <t>7 02 15001 10 0000 150</t>
  </si>
  <si>
    <t>2 02 15002 10 0000 150</t>
  </si>
  <si>
    <t>2 02 15002 00 0000 150</t>
  </si>
  <si>
    <t xml:space="preserve">Дотации бюджетам на поддержку мер по обеспечению сбалансированности бюджетов        </t>
  </si>
  <si>
    <t>Иные межбюджетные трансферты*</t>
  </si>
  <si>
    <t>2 02 20000 00 0000 150</t>
  </si>
  <si>
    <t>2 02 25467 00 0000 150</t>
  </si>
  <si>
    <t>2 02 25467 10 0000 150</t>
  </si>
  <si>
    <t>Дотации бюджетам сельских  поселений на выравнивание бюджетной обеспеченности из бюджета субьекта Российской Федерации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</si>
  <si>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</si>
  <si>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</si>
  <si>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1 16 01157 01 0000 140</t>
  </si>
  <si>
    <t>1 16 01154 01 0000 140</t>
  </si>
  <si>
    <t>1 16 01194 01 0000 140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</si>
  <si>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</si>
  <si>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</si>
  <si>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</si>
  <si>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</si>
  <si>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</si>
  <si>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2 02 16001 00 0000 150</t>
  </si>
  <si>
    <t>2 02 16001 10 0000 150</t>
  </si>
  <si>
    <t>1 17 05050 10 0000 180</t>
  </si>
  <si>
    <t>2 02 35118 10 0000 150</t>
  </si>
  <si>
    <t>Субсидии бюджетам бюджетной системы Российской Федерации (межбюджетные субсидии)*</t>
  </si>
  <si>
    <t>Субсидии бюджетам бюджетной системы Российской Федерации (межбюджетные субсидии)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</si>
  <si>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</si>
  <si>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</si>
  <si>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1 16 09040 10 0000 140</t>
  </si>
  <si>
    <t>Денежные средства, изымаемые в собственность сельского поселения в соответствии с решениями судов (за исключением обвинительных приговоров судов)</t>
  </si>
  <si>
    <t>1 16 10030 10 0000 140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</si>
  <si>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</si>
  <si>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1 16 10031 10 0000 140</t>
  </si>
  <si>
    <t>1 16 10032 10 0000 140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</si>
  <si>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</si>
  <si>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</si>
  <si>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1 16 10061 10 0000 140</t>
  </si>
  <si>
    <t>1 16 10062 10 0000 140</t>
  </si>
  <si>
    <t>1 16 10082 10 0000 140</t>
  </si>
  <si>
    <t>1 16 10100 10 0000 140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</si>
  <si>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</si>
  <si>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</si>
  <si>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</si>
  <si>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1 16 10081 10 0000 140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</si>
  <si>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</si>
  <si>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Совет Мезмайского сельского поселения Апшеронского района</t>
  </si>
  <si>
    <t>10 5 00 00000</t>
  </si>
  <si>
    <t>10 5 01 00000</t>
  </si>
  <si>
    <t>10 5 01 11150</t>
  </si>
  <si>
    <t>Содействие развитию коммунальной и инженерной инфраструктуры муниципальной собственности поселения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</si>
  <si>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</si>
  <si>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</si>
  <si>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06 7 00 00000</t>
  </si>
  <si>
    <t>06 7 01 00000</t>
  </si>
  <si>
    <t>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*</t>
  </si>
  <si>
    <t>Защита населения и территории от чрезвычайных ситуаций природного и техногенного характера, пожарная безопасность</t>
  </si>
  <si>
    <t>Непрограммные расходы органов местного самоуправления</t>
  </si>
  <si>
    <t xml:space="preserve">Средства от распоряжения и реализации выморочного имущества, обращенного в собственность сельских поселений (в части реализации основных средств по указанному имуществу)
</t>
  </si>
  <si>
    <t>Доходы от продажи нематериальных активов, находящихся в собственности сельских поселений</t>
  </si>
  <si>
    <t>Прочие безвозмездные поступления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</si>
  <si>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</si>
  <si>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Доходы от продажи квартир, находящихся в собственности сельских поселений</t>
  </si>
  <si>
    <t>от 25.12.2020 г. № 41</t>
  </si>
  <si>
    <t>99 1 00 90010</t>
  </si>
  <si>
    <t>Резервный фонд администрации муниципального образования</t>
  </si>
  <si>
    <t>Муниципальная программа  Мезмайского сельского
 поселения Апшеронского района
 «Экономическое развитие муниципального образования»</t>
  </si>
  <si>
    <t>Расходы на обеспечение деятельности (оказание услуг) муниципальных учреждений</t>
  </si>
  <si>
    <t xml:space="preserve">Расходы на обеспечение деятельности (оказание услуг) муниципальных учреждений </t>
  </si>
  <si>
    <t>Прочие межбюджетные трансферты, передаваемые бюджетам сельских поселений</t>
  </si>
  <si>
    <t>2 02 49999 00 0000 150</t>
  </si>
  <si>
    <t>2 02 49999 10 0000 150</t>
  </si>
  <si>
    <t>2 07 05010 10 0000 150</t>
  </si>
  <si>
    <t>Прочие межбюджетные трансферты, передаваемые бюджетам</t>
  </si>
  <si>
    <t>Иные межбюджетные трансферты</t>
  </si>
  <si>
    <t>от 21.06.2021 г. № 56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</si>
  <si>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к  решению  Совета Мезмайского сельского</t>
  </si>
  <si>
    <t xml:space="preserve">главы Мезмайского сельского поселения </t>
  </si>
  <si>
    <t xml:space="preserve">Исполняющий обязанности </t>
  </si>
  <si>
    <t>А.С.Годяева-Расторгуева</t>
  </si>
  <si>
    <t>2  02 40014 10 0000 150</t>
  </si>
  <si>
    <t>19 4 04 00000</t>
  </si>
  <si>
    <t>19 4 04 11180</t>
  </si>
  <si>
    <t>17 1 02 11880</t>
  </si>
  <si>
    <t>Материально-техническое обеспечение деятельности органов местного самоуправления муниципального образования</t>
  </si>
  <si>
    <t xml:space="preserve">Предоставление субсидии краевому бюджету из местного бюджета </t>
  </si>
  <si>
    <t xml:space="preserve">Субсидии краевому бюджету из местного бюджета </t>
  </si>
  <si>
    <t>Субсидии краевому бюджету из местного бюджета</t>
  </si>
  <si>
    <t>Осуществление  первичного воинского учета органами местного самоуправления поселений, муниципальных и городских округов</t>
  </si>
  <si>
    <t>Земельный налог*</t>
  </si>
  <si>
    <t xml:space="preserve">  Приложение № 3                                                                                                                                                                                                                 к  решению  Совета Мезмайского сельского поселения                                                                                                                                                                                                               Апшеронского района                                                                   </t>
  </si>
  <si>
    <t xml:space="preserve"> Приложение № 4                                                                                                                                                                                                                                 к   решению Совета Мезмайского сельского поселения                                                                                                                                                                                                               Апшеронского района</t>
  </si>
  <si>
    <t>06 7 02 00000</t>
  </si>
  <si>
    <t>06 7 02 10680</t>
  </si>
  <si>
    <t>99 1 02 00000</t>
  </si>
  <si>
    <t>99 1 02 11920</t>
  </si>
  <si>
    <t>Приложение № 1</t>
  </si>
  <si>
    <t xml:space="preserve">   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 решению  Совета Мезмайского сельского                                                                                                                      поселения Апшеронского района </t>
  </si>
  <si>
    <t xml:space="preserve"> Приложение №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 решению  Совета Мезмайского сельского                                                                                                                      поселения Апшеронского района</t>
  </si>
  <si>
    <t>Приложение № 6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</si>
  <si>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</si>
  <si>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</si>
  <si>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Обеспечение мероприятий по противодействию терроризму, экстремизму</t>
  </si>
  <si>
    <t>Обеспечение защиты населения и территории муниципального образования  от чрезвычайных ситуаций природного и техногенного характера</t>
  </si>
  <si>
    <t>Основные мероприятия муниципальной проограммы</t>
  </si>
  <si>
    <t>Субсидии бюджетам муниципального образования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</si>
  <si>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Перечня главных администраторов доходов бюджета Мезмайского сельского поселения Апшеронского района и закрепляемые за ними виды (подвиды) доходов бюджета Мезмайского сельского поселения Апшеронского района и перечень главных администраторов источников финансирования дефицита бюджета Мезмайского сельского поселения Апшеронского района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</si>
  <si>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</t>
  </si>
  <si>
    <t xml:space="preserve">Объем поступлений доходов в бюджет Мезмайского сельского поселения Апшеронского района по кодам видов (подвидов) доходов на 2023 год </t>
  </si>
  <si>
    <t>А.А. Иванцов</t>
  </si>
  <si>
    <t xml:space="preserve">Субвенции бюджетам бюджетной системы Российской Федерации </t>
  </si>
  <si>
    <t>Распределение бюджетных ассигнований по целевым статьям (муниципальным программам Мезмайского сельского поселения Апшеронского района и непрограммным направлениям деятельности), группам видов расходов классификации расходов бюджетов на 2023 год</t>
  </si>
  <si>
    <t>Распределение бюджетных ассигнований по разделам и подразделам                                                               классификации расходов бюджетов на 2023 год</t>
  </si>
  <si>
    <t>Безвозмездные поступления из краевого и районного бюджетов в 2023 году</t>
  </si>
  <si>
    <t>Источники внутреннего финансирования дефицита бюджета Мезмайского сельского поселения Апшеронского района, перечень  статей  источников финансирования дефицитов бюджетов                             на 2023 год</t>
  </si>
  <si>
    <t xml:space="preserve">Ведомственная структура расходов бюджета Мезмайского сельского поселения Апшеронского района на 2023 год </t>
  </si>
  <si>
    <t>* По видам и подвидам доходов, входящим в соответствующих группировочный код бюджетной классификации, зачисляемым в  бюджет Мезмайского сельского поселения Апшеронского района в соответствии с законодательством Российской Федерации</t>
  </si>
  <si>
    <t xml:space="preserve">Субвенции бюджетам муниципальных образований  на осуществление государственных полномочий по первичному воинскому учету органами местного самоуправления поселений, муниципальных и городских округов
</t>
  </si>
  <si>
    <t>от 26.12.2022 г. № 101</t>
  </si>
  <si>
    <t xml:space="preserve">от 26.12.2022 г. № 101 </t>
  </si>
  <si>
    <t>Апшеронского района                                                                                                                                                     А.А. Иванцов</t>
  </si>
  <si>
    <t>Иные межбюджетные трансферты из краевого бюджета местным бюджетам на дополнительную помощь местным бюджетам для решения социально значимых вопросов местного значения городских и сельских поселений Краснодарского края на 2023 год</t>
  </si>
  <si>
    <t>03 4 01 62980</t>
  </si>
  <si>
    <t>Дополнительная помощь местным бюджетам для решения социально значимых вопросов местного значения</t>
  </si>
  <si>
    <t>06 7 01 10680</t>
  </si>
  <si>
    <t>Осуществление части полномочий по решению вопросов местного значения</t>
  </si>
  <si>
    <t>9 3 01 00000</t>
  </si>
  <si>
    <t xml:space="preserve">                             Приложение № 1                                                                                                                                                                                                     к решению Совета Мезмайского сельского                                                                                                                                                                                               поселения Апшеронского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23.10.2019 г.№ 5</t>
  </si>
  <si>
    <t xml:space="preserve">                                                                                                                                         Приложение № 2                                                                                                                                                                                                к   решению Совета Мезмайского сельского поселения                                                                                                                                                                                                               Апшеронского района</t>
  </si>
  <si>
    <t>от 04.05.2023 г. № 116</t>
  </si>
  <si>
    <t xml:space="preserve">Приложение № 2                                                                                                                                                                                                          к   решению Совета Мезмайского сельского поселения                                                                                                                                                                                                               Апшеронского районаот от 04.05.2023 г. № 116                                                                                                                                                                       </t>
  </si>
  <si>
    <t>от 10.07.2023 г. № 123</t>
  </si>
  <si>
    <t xml:space="preserve"> 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 решению  Совета Мезмайского сельского                                                                                                                      поселения Апшеронского района от от 10.07.2023 г. № 123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</si>
</sst>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00"/>
    <numFmt numFmtId="177" formatCode="0.000000"/>
    <numFmt numFmtId="178" formatCode="#,##0.00000"/>
    <numFmt numFmtId="179" formatCode="_-* #,##0.00000_р_._-;\-* #,##0.00000_р_._-;_-* &quot;-&quot;?????_р_._-;_-@_-"/>
    <numFmt numFmtId="180" formatCode="_-* #,##0.0_р_._-;\-* #,##0.0_р_._-;_-* &quot;-&quot;??_р_._-;_-@_-"/>
    <numFmt numFmtId="181" formatCode="0.00000_ ;[Red]\-0.0000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\ _₽_-;\-* #,##0.0\ _₽_-;_-* &quot;-&quot;?\ _₽_-;_-@_-"/>
    <numFmt numFmtId="187" formatCode="#,##0.00_ ;\-#,##0.00\ "/>
  </numFmts>
  <fonts count="8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sz val="16"/>
      <name val="Arial Cyr"/>
      <family val="0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i/>
      <sz val="16"/>
      <name val="Times New Roman"/>
      <family val="1"/>
    </font>
    <font>
      <sz val="16"/>
      <color indexed="10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18"/>
      <name val="Arial Cyr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20"/>
      <name val="Times New Roman"/>
      <family val="1"/>
    </font>
    <font>
      <sz val="20"/>
      <name val="Arial Cyr"/>
      <family val="0"/>
    </font>
    <font>
      <i/>
      <sz val="1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sz val="14"/>
      <color indexed="10"/>
      <name val="Times New Roman"/>
      <family val="1"/>
    </font>
    <font>
      <i/>
      <sz val="16"/>
      <color indexed="10"/>
      <name val="Times New Roman"/>
      <family val="1"/>
    </font>
    <font>
      <i/>
      <sz val="16"/>
      <color indexed="8"/>
      <name val="Times New Roman"/>
      <family val="1"/>
    </font>
    <font>
      <sz val="18"/>
      <color indexed="10"/>
      <name val="Times New Roman"/>
      <family val="1"/>
    </font>
    <font>
      <i/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sz val="14"/>
      <color rgb="FFFF0000"/>
      <name val="Times New Roman"/>
      <family val="1"/>
    </font>
    <font>
      <sz val="16"/>
      <color rgb="FFFF0000"/>
      <name val="Times New Roman"/>
      <family val="1"/>
    </font>
    <font>
      <i/>
      <sz val="16"/>
      <color rgb="FFFF0000"/>
      <name val="Times New Roman"/>
      <family val="1"/>
    </font>
    <font>
      <sz val="16"/>
      <color rgb="FF000000"/>
      <name val="Times New Roman"/>
      <family val="1"/>
    </font>
    <font>
      <i/>
      <sz val="16"/>
      <color rgb="FF000000"/>
      <name val="Times New Roman"/>
      <family val="1"/>
    </font>
    <font>
      <sz val="18"/>
      <color rgb="FF000000"/>
      <name val="Times New Roman"/>
      <family val="1"/>
    </font>
    <font>
      <sz val="18"/>
      <color rgb="FFFF0000"/>
      <name val="Times New Roman"/>
      <family val="1"/>
    </font>
    <font>
      <i/>
      <sz val="18"/>
      <color rgb="FFFF0000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/>
      <right/>
      <top style="thin"/>
      <bottom style="thin"/>
    </border>
    <border>
      <left/>
      <right style="thin"/>
      <top/>
      <bottom/>
    </border>
    <border>
      <left>
        <color indexed="63"/>
      </left>
      <right style="medium">
        <color rgb="FF000000"/>
      </right>
      <top style="medium">
        <color rgb="FF000000"/>
      </top>
      <bottom style="thin"/>
    </border>
    <border>
      <left>
        <color indexed="63"/>
      </left>
      <right style="thin"/>
      <top style="medium">
        <color rgb="FF000000"/>
      </top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56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indent="4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74" fontId="7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32" borderId="0" xfId="0" applyFont="1" applyFill="1" applyAlignment="1">
      <alignment/>
    </xf>
    <xf numFmtId="0" fontId="6" fillId="32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176" fontId="6" fillId="0" borderId="0" xfId="0" applyNumberFormat="1" applyFont="1" applyFill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6" fillId="0" borderId="0" xfId="0" applyNumberFormat="1" applyFont="1" applyFill="1" applyAlignment="1">
      <alignment vertical="top"/>
    </xf>
    <xf numFmtId="49" fontId="6" fillId="0" borderId="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vertical="top" wrapText="1"/>
    </xf>
    <xf numFmtId="49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74" fontId="7" fillId="0" borderId="0" xfId="0" applyNumberFormat="1" applyFont="1" applyFill="1" applyBorder="1" applyAlignment="1">
      <alignment/>
    </xf>
    <xf numFmtId="0" fontId="6" fillId="32" borderId="0" xfId="0" applyFont="1" applyFill="1" applyAlignment="1">
      <alignment/>
    </xf>
    <xf numFmtId="176" fontId="6" fillId="0" borderId="14" xfId="0" applyNumberFormat="1" applyFont="1" applyFill="1" applyBorder="1" applyAlignment="1">
      <alignment horizontal="right"/>
    </xf>
    <xf numFmtId="49" fontId="6" fillId="32" borderId="0" xfId="0" applyNumberFormat="1" applyFont="1" applyFill="1" applyBorder="1" applyAlignment="1">
      <alignment horizontal="center"/>
    </xf>
    <xf numFmtId="0" fontId="6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center"/>
    </xf>
    <xf numFmtId="49" fontId="3" fillId="32" borderId="0" xfId="0" applyNumberFormat="1" applyFont="1" applyFill="1" applyBorder="1" applyAlignment="1">
      <alignment horizontal="center" vertical="top" wrapText="1"/>
    </xf>
    <xf numFmtId="176" fontId="6" fillId="32" borderId="14" xfId="0" applyNumberFormat="1" applyFont="1" applyFill="1" applyBorder="1" applyAlignment="1">
      <alignment horizontal="right"/>
    </xf>
    <xf numFmtId="0" fontId="6" fillId="32" borderId="12" xfId="0" applyFont="1" applyFill="1" applyBorder="1" applyAlignment="1">
      <alignment horizontal="center"/>
    </xf>
    <xf numFmtId="49" fontId="6" fillId="32" borderId="12" xfId="0" applyNumberFormat="1" applyFont="1" applyFill="1" applyBorder="1" applyAlignment="1">
      <alignment horizontal="center" vertical="top" wrapText="1"/>
    </xf>
    <xf numFmtId="49" fontId="6" fillId="32" borderId="15" xfId="0" applyNumberFormat="1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6" fillId="32" borderId="13" xfId="57" applyFont="1" applyFill="1" applyBorder="1" applyAlignment="1">
      <alignment horizontal="center"/>
      <protection/>
    </xf>
    <xf numFmtId="49" fontId="6" fillId="32" borderId="11" xfId="0" applyNumberFormat="1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49" fontId="6" fillId="32" borderId="11" xfId="0" applyNumberFormat="1" applyFont="1" applyFill="1" applyBorder="1" applyAlignment="1">
      <alignment horizontal="center" wrapText="1"/>
    </xf>
    <xf numFmtId="49" fontId="6" fillId="32" borderId="13" xfId="0" applyNumberFormat="1" applyFont="1" applyFill="1" applyBorder="1" applyAlignment="1">
      <alignment horizontal="center"/>
    </xf>
    <xf numFmtId="1" fontId="6" fillId="32" borderId="10" xfId="0" applyNumberFormat="1" applyFont="1" applyFill="1" applyBorder="1" applyAlignment="1">
      <alignment horizontal="center"/>
    </xf>
    <xf numFmtId="0" fontId="9" fillId="32" borderId="0" xfId="0" applyFont="1" applyFill="1" applyAlignment="1">
      <alignment horizontal="left" indent="4"/>
    </xf>
    <xf numFmtId="0" fontId="7" fillId="32" borderId="0" xfId="0" applyFont="1" applyFill="1" applyAlignment="1">
      <alignment/>
    </xf>
    <xf numFmtId="49" fontId="6" fillId="32" borderId="0" xfId="0" applyNumberFormat="1" applyFont="1" applyFill="1" applyAlignment="1">
      <alignment vertical="top" wrapText="1"/>
    </xf>
    <xf numFmtId="176" fontId="6" fillId="32" borderId="0" xfId="0" applyNumberFormat="1" applyFont="1" applyFill="1" applyAlignment="1">
      <alignment horizontal="center"/>
    </xf>
    <xf numFmtId="0" fontId="15" fillId="32" borderId="0" xfId="0" applyFont="1" applyFill="1" applyBorder="1" applyAlignment="1">
      <alignment/>
    </xf>
    <xf numFmtId="178" fontId="15" fillId="32" borderId="0" xfId="55" applyNumberFormat="1" applyFont="1" applyFill="1">
      <alignment/>
      <protection/>
    </xf>
    <xf numFmtId="0" fontId="15" fillId="32" borderId="0" xfId="0" applyFont="1" applyFill="1" applyAlignment="1">
      <alignment/>
    </xf>
    <xf numFmtId="0" fontId="12" fillId="32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vertical="top" wrapText="1"/>
    </xf>
    <xf numFmtId="49" fontId="12" fillId="0" borderId="0" xfId="0" applyNumberFormat="1" applyFont="1" applyFill="1" applyBorder="1" applyAlignment="1">
      <alignment horizontal="center"/>
    </xf>
    <xf numFmtId="174" fontId="13" fillId="0" borderId="0" xfId="0" applyNumberFormat="1" applyFont="1" applyFill="1" applyBorder="1" applyAlignment="1">
      <alignment/>
    </xf>
    <xf numFmtId="0" fontId="12" fillId="32" borderId="0" xfId="0" applyFont="1" applyFill="1" applyAlignment="1">
      <alignment/>
    </xf>
    <xf numFmtId="0" fontId="12" fillId="0" borderId="0" xfId="55" applyFont="1" applyFill="1" applyBorder="1" applyAlignment="1">
      <alignment vertical="top" wrapText="1"/>
      <protection/>
    </xf>
    <xf numFmtId="0" fontId="12" fillId="0" borderId="0" xfId="55" applyFont="1" applyFill="1" applyBorder="1" applyAlignment="1">
      <alignment wrapText="1"/>
      <protection/>
    </xf>
    <xf numFmtId="0" fontId="12" fillId="0" borderId="0" xfId="0" applyFont="1" applyFill="1" applyAlignment="1">
      <alignment/>
    </xf>
    <xf numFmtId="174" fontId="3" fillId="0" borderId="0" xfId="0" applyNumberFormat="1" applyFont="1" applyFill="1" applyAlignment="1">
      <alignment/>
    </xf>
    <xf numFmtId="174" fontId="4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 horizontal="left" indent="4"/>
    </xf>
    <xf numFmtId="49" fontId="6" fillId="32" borderId="10" xfId="54" applyNumberFormat="1" applyFont="1" applyFill="1" applyBorder="1" applyAlignment="1" applyProtection="1">
      <alignment horizontal="left" vertical="center" wrapText="1"/>
      <protection hidden="1"/>
    </xf>
    <xf numFmtId="49" fontId="6" fillId="32" borderId="10" xfId="0" applyNumberFormat="1" applyFont="1" applyFill="1" applyBorder="1" applyAlignment="1">
      <alignment horizontal="center"/>
    </xf>
    <xf numFmtId="49" fontId="6" fillId="32" borderId="10" xfId="54" applyNumberFormat="1" applyFont="1" applyFill="1" applyBorder="1" applyAlignment="1" applyProtection="1">
      <alignment horizontal="left" wrapText="1"/>
      <protection hidden="1"/>
    </xf>
    <xf numFmtId="49" fontId="6" fillId="32" borderId="10" xfId="0" applyNumberFormat="1" applyFont="1" applyFill="1" applyBorder="1" applyAlignment="1">
      <alignment wrapText="1"/>
    </xf>
    <xf numFmtId="49" fontId="6" fillId="32" borderId="10" xfId="0" applyNumberFormat="1" applyFont="1" applyFill="1" applyBorder="1" applyAlignment="1">
      <alignment vertical="top" wrapText="1"/>
    </xf>
    <xf numFmtId="0" fontId="6" fillId="32" borderId="0" xfId="0" applyFont="1" applyFill="1" applyAlignment="1">
      <alignment/>
    </xf>
    <xf numFmtId="0" fontId="6" fillId="32" borderId="10" xfId="0" applyNumberFormat="1" applyFont="1" applyFill="1" applyBorder="1" applyAlignment="1">
      <alignment horizontal="left" vertical="center" wrapText="1"/>
    </xf>
    <xf numFmtId="49" fontId="6" fillId="32" borderId="11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/>
    </xf>
    <xf numFmtId="49" fontId="6" fillId="32" borderId="16" xfId="0" applyNumberFormat="1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center"/>
    </xf>
    <xf numFmtId="49" fontId="7" fillId="32" borderId="10" xfId="0" applyNumberFormat="1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left" vertical="center"/>
    </xf>
    <xf numFmtId="49" fontId="6" fillId="32" borderId="10" xfId="0" applyNumberFormat="1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/>
    </xf>
    <xf numFmtId="49" fontId="7" fillId="32" borderId="10" xfId="54" applyNumberFormat="1" applyFont="1" applyFill="1" applyBorder="1" applyAlignment="1">
      <alignment horizontal="left" vertical="center" wrapText="1"/>
      <protection/>
    </xf>
    <xf numFmtId="0" fontId="7" fillId="32" borderId="10" xfId="0" applyFont="1" applyFill="1" applyBorder="1" applyAlignment="1">
      <alignment horizontal="left" vertical="center" wrapText="1"/>
    </xf>
    <xf numFmtId="49" fontId="7" fillId="32" borderId="10" xfId="54" applyNumberFormat="1" applyFont="1" applyFill="1" applyBorder="1" applyAlignment="1" applyProtection="1">
      <alignment horizontal="left" vertical="center" wrapText="1"/>
      <protection hidden="1"/>
    </xf>
    <xf numFmtId="0" fontId="6" fillId="32" borderId="11" xfId="0" applyFont="1" applyFill="1" applyBorder="1" applyAlignment="1">
      <alignment horizontal="left" vertical="center"/>
    </xf>
    <xf numFmtId="0" fontId="6" fillId="32" borderId="0" xfId="0" applyFont="1" applyFill="1" applyAlignment="1">
      <alignment horizontal="left" vertical="center" wrapText="1"/>
    </xf>
    <xf numFmtId="49" fontId="6" fillId="32" borderId="11" xfId="0" applyNumberFormat="1" applyFont="1" applyFill="1" applyBorder="1" applyAlignment="1">
      <alignment horizontal="left" vertical="center" wrapText="1"/>
    </xf>
    <xf numFmtId="49" fontId="7" fillId="32" borderId="11" xfId="0" applyNumberFormat="1" applyFont="1" applyFill="1" applyBorder="1" applyAlignment="1">
      <alignment horizontal="left" vertical="center" wrapText="1"/>
    </xf>
    <xf numFmtId="174" fontId="7" fillId="32" borderId="10" xfId="0" applyNumberFormat="1" applyFont="1" applyFill="1" applyBorder="1" applyAlignment="1">
      <alignment horizontal="center" vertical="center"/>
    </xf>
    <xf numFmtId="174" fontId="6" fillId="32" borderId="10" xfId="0" applyNumberFormat="1" applyFont="1" applyFill="1" applyBorder="1" applyAlignment="1">
      <alignment horizontal="center" vertical="center"/>
    </xf>
    <xf numFmtId="174" fontId="6" fillId="32" borderId="11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32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32" borderId="13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vertical="center" wrapText="1"/>
    </xf>
    <xf numFmtId="0" fontId="71" fillId="0" borderId="0" xfId="0" applyFont="1" applyFill="1" applyAlignment="1">
      <alignment/>
    </xf>
    <xf numFmtId="0" fontId="6" fillId="32" borderId="0" xfId="0" applyFont="1" applyFill="1" applyAlignment="1">
      <alignment horizontal="right" vertical="top" wrapText="1"/>
    </xf>
    <xf numFmtId="49" fontId="6" fillId="0" borderId="10" xfId="0" applyNumberFormat="1" applyFont="1" applyFill="1" applyBorder="1" applyAlignment="1">
      <alignment vertical="top" wrapText="1"/>
    </xf>
    <xf numFmtId="49" fontId="72" fillId="32" borderId="10" xfId="0" applyNumberFormat="1" applyFont="1" applyFill="1" applyBorder="1" applyAlignment="1">
      <alignment vertical="top" wrapText="1"/>
    </xf>
    <xf numFmtId="49" fontId="72" fillId="32" borderId="10" xfId="0" applyNumberFormat="1" applyFont="1" applyFill="1" applyBorder="1" applyAlignment="1">
      <alignment horizontal="center"/>
    </xf>
    <xf numFmtId="49" fontId="72" fillId="32" borderId="10" xfId="0" applyNumberFormat="1" applyFont="1" applyFill="1" applyBorder="1" applyAlignment="1">
      <alignment wrapText="1"/>
    </xf>
    <xf numFmtId="49" fontId="11" fillId="0" borderId="10" xfId="57" applyNumberFormat="1" applyFont="1" applyFill="1" applyBorder="1" applyAlignment="1">
      <alignment horizontal="center"/>
      <protection/>
    </xf>
    <xf numFmtId="174" fontId="11" fillId="0" borderId="10" xfId="57" applyNumberFormat="1" applyFont="1" applyFill="1" applyBorder="1" applyAlignment="1">
      <alignment horizontal="right" wrapText="1"/>
      <protection/>
    </xf>
    <xf numFmtId="49" fontId="10" fillId="0" borderId="10" xfId="57" applyNumberFormat="1" applyFont="1" applyFill="1" applyBorder="1" applyAlignment="1">
      <alignment horizontal="center"/>
      <protection/>
    </xf>
    <xf numFmtId="174" fontId="10" fillId="0" borderId="10" xfId="57" applyNumberFormat="1" applyFont="1" applyFill="1" applyBorder="1" applyAlignment="1">
      <alignment horizontal="right" wrapText="1"/>
      <protection/>
    </xf>
    <xf numFmtId="0" fontId="10" fillId="0" borderId="10" xfId="57" applyFont="1" applyFill="1" applyBorder="1" applyAlignment="1">
      <alignment horizontal="center"/>
      <protection/>
    </xf>
    <xf numFmtId="0" fontId="11" fillId="32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 wrapText="1"/>
    </xf>
    <xf numFmtId="0" fontId="16" fillId="0" borderId="0" xfId="0" applyFont="1" applyFill="1" applyAlignment="1">
      <alignment/>
    </xf>
    <xf numFmtId="0" fontId="10" fillId="32" borderId="0" xfId="0" applyFont="1" applyFill="1" applyAlignment="1">
      <alignment horizontal="center" wrapText="1"/>
    </xf>
    <xf numFmtId="0" fontId="11" fillId="32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0" fontId="17" fillId="32" borderId="10" xfId="0" applyFont="1" applyFill="1" applyBorder="1" applyAlignment="1">
      <alignment horizontal="left" vertical="center" wrapText="1"/>
    </xf>
    <xf numFmtId="0" fontId="11" fillId="32" borderId="0" xfId="0" applyFont="1" applyFill="1" applyBorder="1" applyAlignment="1">
      <alignment/>
    </xf>
    <xf numFmtId="0" fontId="11" fillId="0" borderId="0" xfId="55" applyFont="1" applyFill="1" applyBorder="1" applyAlignment="1">
      <alignment wrapText="1"/>
      <protection/>
    </xf>
    <xf numFmtId="178" fontId="11" fillId="0" borderId="0" xfId="55" applyNumberFormat="1" applyFont="1" applyFill="1">
      <alignment/>
      <protection/>
    </xf>
    <xf numFmtId="178" fontId="11" fillId="0" borderId="0" xfId="0" applyNumberFormat="1" applyFont="1" applyFill="1" applyAlignment="1">
      <alignment horizontal="right"/>
    </xf>
    <xf numFmtId="0" fontId="10" fillId="0" borderId="0" xfId="55" applyFont="1" applyFill="1">
      <alignment/>
      <protection/>
    </xf>
    <xf numFmtId="0" fontId="11" fillId="0" borderId="0" xfId="55" applyFont="1" applyFill="1">
      <alignment/>
      <protection/>
    </xf>
    <xf numFmtId="0" fontId="11" fillId="0" borderId="0" xfId="0" applyFont="1" applyFill="1" applyAlignment="1">
      <alignment horizontal="right"/>
    </xf>
    <xf numFmtId="178" fontId="11" fillId="0" borderId="0" xfId="55" applyNumberFormat="1" applyFont="1" applyFill="1">
      <alignment/>
      <protection/>
    </xf>
    <xf numFmtId="0" fontId="11" fillId="0" borderId="0" xfId="55" applyFont="1" applyFill="1" applyBorder="1" applyAlignment="1">
      <alignment wrapText="1"/>
      <protection/>
    </xf>
    <xf numFmtId="178" fontId="11" fillId="0" borderId="0" xfId="55" applyNumberFormat="1" applyFont="1" applyFill="1" applyAlignment="1">
      <alignment horizontal="right"/>
      <protection/>
    </xf>
    <xf numFmtId="0" fontId="11" fillId="0" borderId="15" xfId="55" applyFont="1" applyFill="1" applyBorder="1" applyAlignment="1">
      <alignment horizontal="center" vertical="center" wrapText="1"/>
      <protection/>
    </xf>
    <xf numFmtId="0" fontId="11" fillId="0" borderId="0" xfId="55" applyFont="1" applyFill="1" applyAlignment="1">
      <alignment horizontal="center"/>
      <protection/>
    </xf>
    <xf numFmtId="0" fontId="11" fillId="0" borderId="0" xfId="0" applyFont="1" applyAlignment="1">
      <alignment horizontal="center"/>
    </xf>
    <xf numFmtId="0" fontId="11" fillId="0" borderId="17" xfId="0" applyFont="1" applyBorder="1" applyAlignment="1">
      <alignment horizontal="center" wrapText="1"/>
    </xf>
    <xf numFmtId="175" fontId="11" fillId="0" borderId="0" xfId="55" applyNumberFormat="1" applyFont="1" applyFill="1">
      <alignment/>
      <protection/>
    </xf>
    <xf numFmtId="0" fontId="18" fillId="0" borderId="10" xfId="0" applyFont="1" applyFill="1" applyBorder="1" applyAlignment="1">
      <alignment horizontal="center" vertical="center"/>
    </xf>
    <xf numFmtId="1" fontId="19" fillId="0" borderId="0" xfId="55" applyNumberFormat="1" applyFont="1" applyFill="1">
      <alignment/>
      <protection/>
    </xf>
    <xf numFmtId="0" fontId="20" fillId="0" borderId="0" xfId="55" applyFont="1" applyFill="1" applyAlignment="1">
      <alignment horizontal="left"/>
      <protection/>
    </xf>
    <xf numFmtId="0" fontId="20" fillId="0" borderId="0" xfId="55" applyFont="1" applyFill="1">
      <alignment/>
      <protection/>
    </xf>
    <xf numFmtId="0" fontId="11" fillId="0" borderId="10" xfId="55" applyFont="1" applyFill="1" applyBorder="1" applyAlignment="1">
      <alignment horizontal="center" vertical="center"/>
      <protection/>
    </xf>
    <xf numFmtId="0" fontId="11" fillId="0" borderId="0" xfId="55" applyFont="1" applyFill="1" applyBorder="1">
      <alignment/>
      <protection/>
    </xf>
    <xf numFmtId="0" fontId="73" fillId="0" borderId="18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/>
    </xf>
    <xf numFmtId="0" fontId="11" fillId="0" borderId="10" xfId="55" applyFont="1" applyFill="1" applyBorder="1">
      <alignment/>
      <protection/>
    </xf>
    <xf numFmtId="0" fontId="11" fillId="0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32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178" fontId="11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/>
    </xf>
    <xf numFmtId="1" fontId="11" fillId="0" borderId="0" xfId="0" applyNumberFormat="1" applyFont="1" applyFill="1" applyAlignment="1">
      <alignment/>
    </xf>
    <xf numFmtId="175" fontId="11" fillId="32" borderId="0" xfId="55" applyNumberFormat="1" applyFont="1" applyFill="1" applyBorder="1">
      <alignment/>
      <protection/>
    </xf>
    <xf numFmtId="0" fontId="11" fillId="0" borderId="0" xfId="0" applyFont="1" applyFill="1" applyAlignment="1">
      <alignment wrapText="1"/>
    </xf>
    <xf numFmtId="178" fontId="11" fillId="0" borderId="0" xfId="0" applyNumberFormat="1" applyFont="1" applyFill="1" applyBorder="1" applyAlignment="1">
      <alignment/>
    </xf>
    <xf numFmtId="0" fontId="10" fillId="0" borderId="10" xfId="55" applyFont="1" applyFill="1" applyBorder="1" applyAlignment="1">
      <alignment horizontal="center" vertical="center"/>
      <protection/>
    </xf>
    <xf numFmtId="0" fontId="10" fillId="0" borderId="19" xfId="55" applyFont="1" applyFill="1" applyBorder="1" applyAlignment="1">
      <alignment horizontal="center" vertical="center" wrapText="1"/>
      <protection/>
    </xf>
    <xf numFmtId="175" fontId="10" fillId="0" borderId="10" xfId="55" applyNumberFormat="1" applyFont="1" applyFill="1" applyBorder="1" applyAlignment="1">
      <alignment horizontal="center" vertical="center" wrapText="1"/>
      <protection/>
    </xf>
    <xf numFmtId="0" fontId="11" fillId="0" borderId="17" xfId="55" applyFont="1" applyFill="1" applyBorder="1" applyAlignment="1">
      <alignment horizontal="center" vertical="center"/>
      <protection/>
    </xf>
    <xf numFmtId="0" fontId="11" fillId="0" borderId="20" xfId="55" applyFont="1" applyFill="1" applyBorder="1" applyAlignment="1">
      <alignment horizontal="center" vertical="center" wrapText="1"/>
      <protection/>
    </xf>
    <xf numFmtId="175" fontId="10" fillId="0" borderId="10" xfId="55" applyNumberFormat="1" applyFont="1" applyFill="1" applyBorder="1" applyAlignment="1">
      <alignment horizontal="right"/>
      <protection/>
    </xf>
    <xf numFmtId="0" fontId="17" fillId="32" borderId="15" xfId="0" applyFont="1" applyFill="1" applyBorder="1" applyAlignment="1">
      <alignment horizontal="center" vertical="center"/>
    </xf>
    <xf numFmtId="175" fontId="11" fillId="32" borderId="10" xfId="55" applyNumberFormat="1" applyFont="1" applyFill="1" applyBorder="1" applyAlignment="1">
      <alignment/>
      <protection/>
    </xf>
    <xf numFmtId="175" fontId="11" fillId="32" borderId="16" xfId="55" applyNumberFormat="1" applyFont="1" applyFill="1" applyBorder="1" applyAlignment="1">
      <alignment/>
      <protection/>
    </xf>
    <xf numFmtId="175" fontId="11" fillId="0" borderId="10" xfId="55" applyNumberFormat="1" applyFont="1" applyFill="1" applyBorder="1" applyAlignment="1">
      <alignment/>
      <protection/>
    </xf>
    <xf numFmtId="0" fontId="11" fillId="0" borderId="10" xfId="55" applyFont="1" applyFill="1" applyBorder="1" applyAlignment="1">
      <alignment horizontal="center" vertical="center" wrapText="1"/>
      <protection/>
    </xf>
    <xf numFmtId="0" fontId="20" fillId="0" borderId="10" xfId="55" applyFont="1" applyFill="1" applyBorder="1" applyAlignment="1">
      <alignment horizontal="center" vertical="center"/>
      <protection/>
    </xf>
    <xf numFmtId="0" fontId="20" fillId="0" borderId="10" xfId="55" applyFont="1" applyFill="1" applyBorder="1" applyAlignment="1">
      <alignment horizontal="center" vertical="center" wrapText="1"/>
      <protection/>
    </xf>
    <xf numFmtId="0" fontId="11" fillId="0" borderId="10" xfId="55" applyFont="1" applyFill="1" applyBorder="1" applyAlignment="1">
      <alignment wrapText="1"/>
      <protection/>
    </xf>
    <xf numFmtId="178" fontId="11" fillId="0" borderId="10" xfId="55" applyNumberFormat="1" applyFont="1" applyFill="1" applyBorder="1">
      <alignment/>
      <protection/>
    </xf>
    <xf numFmtId="0" fontId="73" fillId="0" borderId="18" xfId="0" applyFont="1" applyBorder="1" applyAlignment="1">
      <alignment horizontal="justify" vertical="center" wrapText="1"/>
    </xf>
    <xf numFmtId="175" fontId="73" fillId="0" borderId="10" xfId="55" applyNumberFormat="1" applyFont="1" applyFill="1" applyBorder="1">
      <alignment/>
      <protection/>
    </xf>
    <xf numFmtId="0" fontId="73" fillId="0" borderId="21" xfId="0" applyFont="1" applyBorder="1" applyAlignment="1">
      <alignment horizontal="center"/>
    </xf>
    <xf numFmtId="0" fontId="74" fillId="0" borderId="22" xfId="0" applyFont="1" applyBorder="1" applyAlignment="1">
      <alignment wrapText="1"/>
    </xf>
    <xf numFmtId="0" fontId="18" fillId="0" borderId="10" xfId="0" applyFont="1" applyFill="1" applyBorder="1" applyAlignment="1">
      <alignment horizontal="left" vertical="center" wrapText="1"/>
    </xf>
    <xf numFmtId="0" fontId="17" fillId="32" borderId="15" xfId="0" applyFont="1" applyFill="1" applyBorder="1" applyAlignment="1">
      <alignment horizontal="left" vertical="center" wrapText="1"/>
    </xf>
    <xf numFmtId="0" fontId="75" fillId="0" borderId="10" xfId="0" applyFont="1" applyBorder="1" applyAlignment="1">
      <alignment horizontal="left" vertical="center" wrapText="1"/>
    </xf>
    <xf numFmtId="0" fontId="76" fillId="0" borderId="23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1" fillId="0" borderId="0" xfId="57" applyFont="1" applyFill="1">
      <alignment/>
      <protection/>
    </xf>
    <xf numFmtId="0" fontId="11" fillId="0" borderId="0" xfId="57" applyFont="1">
      <alignment/>
      <protection/>
    </xf>
    <xf numFmtId="0" fontId="11" fillId="0" borderId="0" xfId="57" applyFont="1" applyFill="1" applyAlignment="1">
      <alignment horizontal="right" wrapText="1"/>
      <protection/>
    </xf>
    <xf numFmtId="176" fontId="11" fillId="0" borderId="0" xfId="57" applyNumberFormat="1" applyFont="1" applyFill="1" applyAlignment="1">
      <alignment horizontal="right"/>
      <protection/>
    </xf>
    <xf numFmtId="0" fontId="21" fillId="33" borderId="0" xfId="57" applyFont="1" applyFill="1">
      <alignment/>
      <protection/>
    </xf>
    <xf numFmtId="0" fontId="10" fillId="0" borderId="10" xfId="57" applyFont="1" applyFill="1" applyBorder="1" applyAlignment="1">
      <alignment horizontal="center" vertical="top" wrapText="1"/>
      <protection/>
    </xf>
    <xf numFmtId="176" fontId="11" fillId="0" borderId="0" xfId="57" applyNumberFormat="1" applyFont="1" applyFill="1">
      <alignment/>
      <protection/>
    </xf>
    <xf numFmtId="0" fontId="21" fillId="0" borderId="0" xfId="57" applyFont="1">
      <alignment/>
      <protection/>
    </xf>
    <xf numFmtId="49" fontId="10" fillId="32" borderId="10" xfId="0" applyNumberFormat="1" applyFont="1" applyFill="1" applyBorder="1" applyAlignment="1">
      <alignment horizontal="left" vertical="center" wrapText="1"/>
    </xf>
    <xf numFmtId="49" fontId="11" fillId="32" borderId="10" xfId="0" applyNumberFormat="1" applyFont="1" applyFill="1" applyBorder="1" applyAlignment="1">
      <alignment horizontal="left" vertical="center" wrapText="1"/>
    </xf>
    <xf numFmtId="0" fontId="10" fillId="0" borderId="0" xfId="57" applyFont="1" applyFill="1" applyAlignment="1">
      <alignment horizontal="right"/>
      <protection/>
    </xf>
    <xf numFmtId="0" fontId="11" fillId="0" borderId="0" xfId="57" applyFont="1" applyFill="1">
      <alignment/>
      <protection/>
    </xf>
    <xf numFmtId="0" fontId="11" fillId="0" borderId="0" xfId="57" applyFont="1">
      <alignment/>
      <protection/>
    </xf>
    <xf numFmtId="0" fontId="11" fillId="32" borderId="0" xfId="57" applyFont="1" applyFill="1">
      <alignment/>
      <protection/>
    </xf>
    <xf numFmtId="0" fontId="11" fillId="32" borderId="0" xfId="0" applyFont="1" applyFill="1" applyAlignment="1">
      <alignment horizontal="right"/>
    </xf>
    <xf numFmtId="2" fontId="21" fillId="0" borderId="0" xfId="57" applyNumberFormat="1" applyFont="1" applyFill="1" applyAlignment="1">
      <alignment horizontal="center"/>
      <protection/>
    </xf>
    <xf numFmtId="179" fontId="11" fillId="0" borderId="0" xfId="57" applyNumberFormat="1" applyFont="1">
      <alignment/>
      <protection/>
    </xf>
    <xf numFmtId="178" fontId="11" fillId="0" borderId="0" xfId="0" applyNumberFormat="1" applyFont="1" applyFill="1" applyBorder="1" applyAlignment="1">
      <alignment horizontal="right"/>
    </xf>
    <xf numFmtId="10" fontId="11" fillId="0" borderId="0" xfId="57" applyNumberFormat="1" applyFont="1">
      <alignment/>
      <protection/>
    </xf>
    <xf numFmtId="176" fontId="11" fillId="0" borderId="0" xfId="57" applyNumberFormat="1" applyFont="1" applyFill="1">
      <alignment/>
      <protection/>
    </xf>
    <xf numFmtId="177" fontId="10" fillId="0" borderId="0" xfId="57" applyNumberFormat="1" applyFont="1" applyFill="1">
      <alignment/>
      <protection/>
    </xf>
    <xf numFmtId="0" fontId="10" fillId="0" borderId="0" xfId="57" applyFont="1" applyFill="1">
      <alignment/>
      <protection/>
    </xf>
    <xf numFmtId="179" fontId="10" fillId="0" borderId="0" xfId="57" applyNumberFormat="1" applyFont="1" applyFill="1">
      <alignment/>
      <protection/>
    </xf>
    <xf numFmtId="176" fontId="10" fillId="0" borderId="0" xfId="57" applyNumberFormat="1" applyFont="1" applyFill="1" applyAlignment="1">
      <alignment shrinkToFit="1"/>
      <protection/>
    </xf>
    <xf numFmtId="0" fontId="11" fillId="0" borderId="0" xfId="57" applyFont="1" applyFill="1" applyBorder="1">
      <alignment/>
      <protection/>
    </xf>
    <xf numFmtId="0" fontId="11" fillId="0" borderId="0" xfId="57" applyFont="1" applyFill="1" applyBorder="1" applyAlignment="1">
      <alignment wrapText="1"/>
      <protection/>
    </xf>
    <xf numFmtId="180" fontId="11" fillId="0" borderId="0" xfId="57" applyNumberFormat="1" applyFont="1" applyFill="1" applyBorder="1" applyAlignment="1">
      <alignment horizontal="right"/>
      <protection/>
    </xf>
    <xf numFmtId="0" fontId="21" fillId="0" borderId="0" xfId="57" applyFont="1" applyFill="1">
      <alignment/>
      <protection/>
    </xf>
    <xf numFmtId="0" fontId="11" fillId="0" borderId="0" xfId="55" applyFont="1" applyFill="1" applyAlignment="1">
      <alignment vertical="center"/>
      <protection/>
    </xf>
    <xf numFmtId="0" fontId="20" fillId="0" borderId="10" xfId="55" applyFont="1" applyFill="1" applyBorder="1" applyAlignment="1">
      <alignment wrapText="1"/>
      <protection/>
    </xf>
    <xf numFmtId="0" fontId="11" fillId="0" borderId="10" xfId="55" applyFont="1" applyFill="1" applyBorder="1" applyAlignment="1">
      <alignment/>
      <protection/>
    </xf>
    <xf numFmtId="175" fontId="11" fillId="0" borderId="10" xfId="55" applyNumberFormat="1" applyFont="1" applyFill="1" applyBorder="1">
      <alignment/>
      <protection/>
    </xf>
    <xf numFmtId="0" fontId="11" fillId="0" borderId="0" xfId="55" applyFont="1" applyFill="1" applyAlignment="1">
      <alignment wrapText="1"/>
      <protection/>
    </xf>
    <xf numFmtId="0" fontId="20" fillId="0" borderId="10" xfId="55" applyFont="1" applyFill="1" applyBorder="1" applyAlignment="1">
      <alignment horizontal="left" wrapText="1"/>
      <protection/>
    </xf>
    <xf numFmtId="0" fontId="6" fillId="0" borderId="0" xfId="0" applyNumberFormat="1" applyFont="1" applyFill="1" applyAlignment="1">
      <alignment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left" vertical="center"/>
    </xf>
    <xf numFmtId="0" fontId="11" fillId="0" borderId="19" xfId="55" applyFont="1" applyFill="1" applyBorder="1" applyAlignment="1">
      <alignment horizontal="center"/>
      <protection/>
    </xf>
    <xf numFmtId="0" fontId="11" fillId="0" borderId="0" xfId="0" applyFont="1" applyFill="1" applyAlignment="1">
      <alignment horizontal="right" vertical="top" wrapText="1"/>
    </xf>
    <xf numFmtId="49" fontId="6" fillId="0" borderId="0" xfId="0" applyNumberFormat="1" applyFont="1" applyFill="1" applyAlignment="1">
      <alignment horizontal="right" vertical="top" wrapText="1"/>
    </xf>
    <xf numFmtId="49" fontId="6" fillId="0" borderId="0" xfId="0" applyNumberFormat="1" applyFont="1" applyFill="1" applyAlignment="1">
      <alignment horizontal="right" wrapText="1"/>
    </xf>
    <xf numFmtId="0" fontId="22" fillId="0" borderId="0" xfId="55" applyFont="1" applyFill="1" applyBorder="1" applyAlignment="1">
      <alignment wrapText="1"/>
      <protection/>
    </xf>
    <xf numFmtId="0" fontId="23" fillId="32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178" fontId="23" fillId="0" borderId="0" xfId="0" applyNumberFormat="1" applyFont="1" applyFill="1" applyAlignment="1">
      <alignment horizontal="right"/>
    </xf>
    <xf numFmtId="0" fontId="14" fillId="0" borderId="15" xfId="55" applyFont="1" applyFill="1" applyBorder="1" applyAlignment="1">
      <alignment horizontal="center" vertical="center"/>
      <protection/>
    </xf>
    <xf numFmtId="0" fontId="14" fillId="0" borderId="15" xfId="55" applyFont="1" applyFill="1" applyBorder="1" applyAlignment="1">
      <alignment horizontal="center" vertical="center" wrapText="1"/>
      <protection/>
    </xf>
    <xf numFmtId="178" fontId="14" fillId="0" borderId="15" xfId="55" applyNumberFormat="1" applyFont="1" applyFill="1" applyBorder="1" applyAlignment="1">
      <alignment horizontal="center" vertical="center" wrapText="1"/>
      <protection/>
    </xf>
    <xf numFmtId="0" fontId="22" fillId="0" borderId="12" xfId="55" applyFont="1" applyFill="1" applyBorder="1" applyAlignment="1">
      <alignment horizontal="center" vertical="center"/>
      <protection/>
    </xf>
    <xf numFmtId="0" fontId="22" fillId="0" borderId="15" xfId="55" applyFont="1" applyFill="1" applyBorder="1" applyAlignment="1">
      <alignment horizontal="center" vertical="center" wrapText="1"/>
      <protection/>
    </xf>
    <xf numFmtId="3" fontId="22" fillId="0" borderId="15" xfId="55" applyNumberFormat="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175" fontId="14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175" fontId="22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 wrapText="1"/>
    </xf>
    <xf numFmtId="0" fontId="77" fillId="0" borderId="10" xfId="0" applyFont="1" applyBorder="1" applyAlignment="1">
      <alignment horizontal="center" vertical="center"/>
    </xf>
    <xf numFmtId="175" fontId="22" fillId="32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175" fontId="14" fillId="32" borderId="10" xfId="55" applyNumberFormat="1" applyFont="1" applyFill="1" applyBorder="1" applyAlignment="1">
      <alignment horizontal="right"/>
      <protection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 wrapText="1"/>
    </xf>
    <xf numFmtId="175" fontId="22" fillId="32" borderId="10" xfId="55" applyNumberFormat="1" applyFont="1" applyFill="1" applyBorder="1">
      <alignment/>
      <protection/>
    </xf>
    <xf numFmtId="0" fontId="26" fillId="32" borderId="15" xfId="0" applyFont="1" applyFill="1" applyBorder="1" applyAlignment="1">
      <alignment horizontal="center" vertical="top" wrapText="1"/>
    </xf>
    <xf numFmtId="0" fontId="26" fillId="32" borderId="10" xfId="0" applyFont="1" applyFill="1" applyBorder="1" applyAlignment="1">
      <alignment vertical="center" wrapText="1"/>
    </xf>
    <xf numFmtId="0" fontId="77" fillId="0" borderId="10" xfId="0" applyFont="1" applyBorder="1" applyAlignment="1">
      <alignment horizontal="center" vertical="top"/>
    </xf>
    <xf numFmtId="0" fontId="22" fillId="0" borderId="10" xfId="55" applyFont="1" applyFill="1" applyBorder="1" applyAlignment="1">
      <alignment horizontal="center" vertical="top"/>
      <protection/>
    </xf>
    <xf numFmtId="0" fontId="26" fillId="0" borderId="10" xfId="0" applyFont="1" applyFill="1" applyBorder="1" applyAlignment="1">
      <alignment horizontal="left" vertical="center" wrapText="1"/>
    </xf>
    <xf numFmtId="0" fontId="78" fillId="0" borderId="10" xfId="55" applyFont="1" applyFill="1" applyBorder="1" applyAlignment="1">
      <alignment horizontal="center"/>
      <protection/>
    </xf>
    <xf numFmtId="0" fontId="78" fillId="0" borderId="10" xfId="0" applyFont="1" applyFill="1" applyBorder="1" applyAlignment="1">
      <alignment vertical="center" wrapText="1"/>
    </xf>
    <xf numFmtId="175" fontId="78" fillId="32" borderId="10" xfId="55" applyNumberFormat="1" applyFont="1" applyFill="1" applyBorder="1">
      <alignment/>
      <protection/>
    </xf>
    <xf numFmtId="0" fontId="78" fillId="32" borderId="10" xfId="0" applyFont="1" applyFill="1" applyBorder="1" applyAlignment="1">
      <alignment vertical="center" wrapText="1"/>
    </xf>
    <xf numFmtId="0" fontId="78" fillId="0" borderId="18" xfId="0" applyFont="1" applyBorder="1" applyAlignment="1">
      <alignment horizontal="center" vertical="center" wrapText="1"/>
    </xf>
    <xf numFmtId="0" fontId="78" fillId="0" borderId="18" xfId="0" applyFont="1" applyBorder="1" applyAlignment="1">
      <alignment vertical="center" wrapText="1"/>
    </xf>
    <xf numFmtId="0" fontId="77" fillId="0" borderId="21" xfId="0" applyFont="1" applyBorder="1" applyAlignment="1">
      <alignment horizontal="center"/>
    </xf>
    <xf numFmtId="0" fontId="77" fillId="0" borderId="18" xfId="0" applyFont="1" applyBorder="1" applyAlignment="1">
      <alignment vertical="center" wrapText="1"/>
    </xf>
    <xf numFmtId="0" fontId="79" fillId="0" borderId="10" xfId="0" applyFont="1" applyBorder="1" applyAlignment="1">
      <alignment horizontal="center"/>
    </xf>
    <xf numFmtId="0" fontId="79" fillId="0" borderId="22" xfId="0" applyFont="1" applyBorder="1" applyAlignment="1">
      <alignment vertical="center" wrapText="1"/>
    </xf>
    <xf numFmtId="0" fontId="22" fillId="0" borderId="10" xfId="55" applyFont="1" applyFill="1" applyBorder="1" applyAlignment="1">
      <alignment horizontal="center"/>
      <protection/>
    </xf>
    <xf numFmtId="0" fontId="22" fillId="0" borderId="10" xfId="55" applyFont="1" applyFill="1" applyBorder="1">
      <alignment/>
      <protection/>
    </xf>
    <xf numFmtId="0" fontId="14" fillId="0" borderId="10" xfId="0" applyFont="1" applyFill="1" applyBorder="1" applyAlignment="1">
      <alignment vertical="center" wrapText="1"/>
    </xf>
    <xf numFmtId="175" fontId="14" fillId="32" borderId="10" xfId="67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14" fillId="0" borderId="15" xfId="57" applyFont="1" applyFill="1" applyBorder="1" applyAlignment="1">
      <alignment horizontal="center"/>
      <protection/>
    </xf>
    <xf numFmtId="176" fontId="14" fillId="0" borderId="15" xfId="57" applyNumberFormat="1" applyFont="1" applyFill="1" applyBorder="1" applyAlignment="1">
      <alignment horizontal="center"/>
      <protection/>
    </xf>
    <xf numFmtId="0" fontId="22" fillId="0" borderId="10" xfId="57" applyFont="1" applyFill="1" applyBorder="1" applyAlignment="1">
      <alignment horizontal="center" vertical="top" wrapText="1"/>
      <protection/>
    </xf>
    <xf numFmtId="0" fontId="14" fillId="0" borderId="10" xfId="57" applyFont="1" applyFill="1" applyBorder="1" applyAlignment="1">
      <alignment horizontal="left" vertical="center"/>
      <protection/>
    </xf>
    <xf numFmtId="0" fontId="22" fillId="0" borderId="10" xfId="57" applyFont="1" applyFill="1" applyBorder="1" applyAlignment="1">
      <alignment horizontal="left" vertical="center"/>
      <protection/>
    </xf>
    <xf numFmtId="0" fontId="14" fillId="0" borderId="10" xfId="57" applyFont="1" applyFill="1" applyBorder="1" applyAlignment="1">
      <alignment horizontal="center" vertical="top" wrapText="1"/>
      <protection/>
    </xf>
    <xf numFmtId="0" fontId="14" fillId="0" borderId="10" xfId="57" applyFont="1" applyFill="1" applyBorder="1" applyAlignment="1">
      <alignment horizontal="left" vertical="center" wrapText="1"/>
      <protection/>
    </xf>
    <xf numFmtId="49" fontId="14" fillId="0" borderId="10" xfId="57" applyNumberFormat="1" applyFont="1" applyFill="1" applyBorder="1" applyAlignment="1">
      <alignment horizontal="center"/>
      <protection/>
    </xf>
    <xf numFmtId="0" fontId="22" fillId="0" borderId="10" xfId="57" applyFont="1" applyFill="1" applyBorder="1" applyAlignment="1">
      <alignment horizontal="left" vertical="center" wrapText="1"/>
      <protection/>
    </xf>
    <xf numFmtId="49" fontId="22" fillId="0" borderId="10" xfId="57" applyNumberFormat="1" applyFont="1" applyFill="1" applyBorder="1" applyAlignment="1">
      <alignment horizontal="center"/>
      <protection/>
    </xf>
    <xf numFmtId="0" fontId="22" fillId="32" borderId="10" xfId="57" applyFont="1" applyFill="1" applyBorder="1" applyAlignment="1">
      <alignment horizontal="left" vertical="center" wrapText="1"/>
      <protection/>
    </xf>
    <xf numFmtId="49" fontId="22" fillId="32" borderId="10" xfId="57" applyNumberFormat="1" applyFont="1" applyFill="1" applyBorder="1" applyAlignment="1">
      <alignment horizontal="center"/>
      <protection/>
    </xf>
    <xf numFmtId="0" fontId="22" fillId="0" borderId="16" xfId="57" applyFont="1" applyFill="1" applyBorder="1" applyAlignment="1">
      <alignment horizontal="left" vertical="center" wrapText="1"/>
      <protection/>
    </xf>
    <xf numFmtId="49" fontId="22" fillId="32" borderId="16" xfId="0" applyNumberFormat="1" applyFont="1" applyFill="1" applyBorder="1" applyAlignment="1">
      <alignment horizontal="left" vertical="center" wrapText="1"/>
    </xf>
    <xf numFmtId="0" fontId="14" fillId="0" borderId="15" xfId="57" applyFont="1" applyFill="1" applyBorder="1" applyAlignment="1">
      <alignment horizontal="center" vertical="top" wrapText="1"/>
      <protection/>
    </xf>
    <xf numFmtId="0" fontId="22" fillId="0" borderId="15" xfId="57" applyFont="1" applyFill="1" applyBorder="1" applyAlignment="1">
      <alignment horizontal="left" vertical="center" wrapText="1"/>
      <protection/>
    </xf>
    <xf numFmtId="49" fontId="22" fillId="0" borderId="15" xfId="57" applyNumberFormat="1" applyFont="1" applyFill="1" applyBorder="1" applyAlignment="1">
      <alignment horizontal="center"/>
      <protection/>
    </xf>
    <xf numFmtId="0" fontId="22" fillId="0" borderId="11" xfId="57" applyFont="1" applyFill="1" applyBorder="1" applyAlignment="1">
      <alignment horizontal="center" vertical="top" wrapText="1"/>
      <protection/>
    </xf>
    <xf numFmtId="0" fontId="22" fillId="0" borderId="11" xfId="57" applyFont="1" applyFill="1" applyBorder="1" applyAlignment="1">
      <alignment horizontal="left" vertical="center" wrapText="1"/>
      <protection/>
    </xf>
    <xf numFmtId="49" fontId="22" fillId="0" borderId="11" xfId="57" applyNumberFormat="1" applyFont="1" applyFill="1" applyBorder="1" applyAlignment="1">
      <alignment horizontal="center"/>
      <protection/>
    </xf>
    <xf numFmtId="49" fontId="6" fillId="32" borderId="0" xfId="0" applyNumberFormat="1" applyFont="1" applyFill="1" applyBorder="1" applyAlignment="1">
      <alignment vertical="top" wrapText="1"/>
    </xf>
    <xf numFmtId="49" fontId="6" fillId="32" borderId="0" xfId="0" applyNumberFormat="1" applyFont="1" applyFill="1" applyBorder="1" applyAlignment="1">
      <alignment vertical="top" wrapText="1"/>
    </xf>
    <xf numFmtId="178" fontId="11" fillId="32" borderId="0" xfId="55" applyNumberFormat="1" applyFont="1" applyFill="1">
      <alignment/>
      <protection/>
    </xf>
    <xf numFmtId="49" fontId="22" fillId="32" borderId="12" xfId="0" applyNumberFormat="1" applyFont="1" applyFill="1" applyBorder="1" applyAlignment="1">
      <alignment horizontal="center" vertical="top" wrapText="1"/>
    </xf>
    <xf numFmtId="49" fontId="22" fillId="32" borderId="15" xfId="0" applyNumberFormat="1" applyFont="1" applyFill="1" applyBorder="1" applyAlignment="1">
      <alignment horizontal="center"/>
    </xf>
    <xf numFmtId="0" fontId="22" fillId="32" borderId="13" xfId="57" applyFont="1" applyFill="1" applyBorder="1" applyAlignment="1">
      <alignment horizontal="center"/>
      <protection/>
    </xf>
    <xf numFmtId="49" fontId="22" fillId="32" borderId="11" xfId="0" applyNumberFormat="1" applyFont="1" applyFill="1" applyBorder="1" applyAlignment="1">
      <alignment horizontal="center"/>
    </xf>
    <xf numFmtId="49" fontId="22" fillId="32" borderId="11" xfId="0" applyNumberFormat="1" applyFont="1" applyFill="1" applyBorder="1" applyAlignment="1">
      <alignment horizontal="center" wrapText="1"/>
    </xf>
    <xf numFmtId="49" fontId="22" fillId="32" borderId="13" xfId="0" applyNumberFormat="1" applyFont="1" applyFill="1" applyBorder="1" applyAlignment="1">
      <alignment horizontal="center"/>
    </xf>
    <xf numFmtId="1" fontId="22" fillId="32" borderId="10" xfId="0" applyNumberFormat="1" applyFont="1" applyFill="1" applyBorder="1" applyAlignment="1">
      <alignment horizontal="center"/>
    </xf>
    <xf numFmtId="49" fontId="14" fillId="32" borderId="11" xfId="0" applyNumberFormat="1" applyFont="1" applyFill="1" applyBorder="1" applyAlignment="1">
      <alignment horizontal="left" vertical="center" wrapText="1"/>
    </xf>
    <xf numFmtId="49" fontId="22" fillId="32" borderId="11" xfId="0" applyNumberFormat="1" applyFont="1" applyFill="1" applyBorder="1" applyAlignment="1">
      <alignment horizontal="center" vertical="center"/>
    </xf>
    <xf numFmtId="49" fontId="22" fillId="32" borderId="13" xfId="0" applyNumberFormat="1" applyFont="1" applyFill="1" applyBorder="1" applyAlignment="1">
      <alignment horizontal="center" vertical="center"/>
    </xf>
    <xf numFmtId="49" fontId="14" fillId="32" borderId="10" xfId="0" applyNumberFormat="1" applyFont="1" applyFill="1" applyBorder="1" applyAlignment="1">
      <alignment horizontal="left" vertical="center" wrapText="1"/>
    </xf>
    <xf numFmtId="49" fontId="14" fillId="32" borderId="10" xfId="0" applyNumberFormat="1" applyFont="1" applyFill="1" applyBorder="1" applyAlignment="1">
      <alignment horizontal="center" vertical="center"/>
    </xf>
    <xf numFmtId="49" fontId="22" fillId="32" borderId="10" xfId="0" applyNumberFormat="1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left" vertical="center" wrapText="1"/>
    </xf>
    <xf numFmtId="49" fontId="22" fillId="32" borderId="10" xfId="0" applyNumberFormat="1" applyFont="1" applyFill="1" applyBorder="1" applyAlignment="1">
      <alignment horizontal="center" vertical="center" wrapText="1"/>
    </xf>
    <xf numFmtId="49" fontId="22" fillId="32" borderId="10" xfId="54" applyNumberFormat="1" applyFont="1" applyFill="1" applyBorder="1" applyAlignment="1" applyProtection="1">
      <alignment horizontal="left" vertical="center" wrapText="1"/>
      <protection hidden="1"/>
    </xf>
    <xf numFmtId="49" fontId="22" fillId="32" borderId="10" xfId="0" applyNumberFormat="1" applyFont="1" applyFill="1" applyBorder="1" applyAlignment="1">
      <alignment horizontal="left" vertical="center" wrapText="1"/>
    </xf>
    <xf numFmtId="49" fontId="22" fillId="32" borderId="10" xfId="0" applyNumberFormat="1" applyFont="1" applyFill="1" applyBorder="1" applyAlignment="1">
      <alignment vertical="top" wrapText="1"/>
    </xf>
    <xf numFmtId="49" fontId="22" fillId="32" borderId="10" xfId="0" applyNumberFormat="1" applyFont="1" applyFill="1" applyBorder="1" applyAlignment="1">
      <alignment wrapText="1"/>
    </xf>
    <xf numFmtId="49" fontId="78" fillId="32" borderId="10" xfId="0" applyNumberFormat="1" applyFont="1" applyFill="1" applyBorder="1" applyAlignment="1">
      <alignment vertical="top" wrapText="1"/>
    </xf>
    <xf numFmtId="49" fontId="78" fillId="32" borderId="10" xfId="0" applyNumberFormat="1" applyFont="1" applyFill="1" applyBorder="1" applyAlignment="1">
      <alignment wrapText="1"/>
    </xf>
    <xf numFmtId="0" fontId="22" fillId="32" borderId="0" xfId="0" applyFont="1" applyFill="1" applyAlignment="1">
      <alignment/>
    </xf>
    <xf numFmtId="0" fontId="22" fillId="32" borderId="10" xfId="0" applyNumberFormat="1" applyFont="1" applyFill="1" applyBorder="1" applyAlignment="1">
      <alignment horizontal="left" vertical="center" wrapText="1"/>
    </xf>
    <xf numFmtId="49" fontId="14" fillId="32" borderId="10" xfId="54" applyNumberFormat="1" applyFont="1" applyFill="1" applyBorder="1" applyAlignment="1">
      <alignment horizontal="left" vertical="center" wrapText="1"/>
      <protection/>
    </xf>
    <xf numFmtId="0" fontId="14" fillId="32" borderId="10" xfId="0" applyFont="1" applyFill="1" applyBorder="1" applyAlignment="1">
      <alignment horizontal="left" vertical="center" wrapText="1"/>
    </xf>
    <xf numFmtId="49" fontId="14" fillId="32" borderId="10" xfId="54" applyNumberFormat="1" applyFont="1" applyFill="1" applyBorder="1" applyAlignment="1" applyProtection="1">
      <alignment horizontal="left" vertical="center" wrapText="1"/>
      <protection hidden="1"/>
    </xf>
    <xf numFmtId="49" fontId="22" fillId="0" borderId="10" xfId="0" applyNumberFormat="1" applyFont="1" applyFill="1" applyBorder="1" applyAlignment="1">
      <alignment horizontal="center" vertical="center"/>
    </xf>
    <xf numFmtId="49" fontId="22" fillId="32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/>
    </xf>
    <xf numFmtId="49" fontId="22" fillId="32" borderId="11" xfId="0" applyNumberFormat="1" applyFont="1" applyFill="1" applyBorder="1" applyAlignment="1">
      <alignment horizontal="left" vertical="top" wrapText="1"/>
    </xf>
    <xf numFmtId="49" fontId="22" fillId="32" borderId="16" xfId="0" applyNumberFormat="1" applyFont="1" applyFill="1" applyBorder="1" applyAlignment="1">
      <alignment horizontal="left" vertical="top" wrapText="1"/>
    </xf>
    <xf numFmtId="49" fontId="22" fillId="32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vertical="top" wrapText="1"/>
    </xf>
    <xf numFmtId="49" fontId="22" fillId="32" borderId="16" xfId="0" applyNumberFormat="1" applyFont="1" applyFill="1" applyBorder="1" applyAlignment="1">
      <alignment wrapText="1"/>
    </xf>
    <xf numFmtId="0" fontId="22" fillId="32" borderId="0" xfId="0" applyFont="1" applyFill="1" applyAlignment="1">
      <alignment horizontal="left" vertical="center" wrapText="1"/>
    </xf>
    <xf numFmtId="49" fontId="22" fillId="0" borderId="10" xfId="0" applyNumberFormat="1" applyFont="1" applyFill="1" applyBorder="1" applyAlignment="1">
      <alignment wrapText="1"/>
    </xf>
    <xf numFmtId="49" fontId="14" fillId="32" borderId="11" xfId="0" applyNumberFormat="1" applyFont="1" applyFill="1" applyBorder="1" applyAlignment="1">
      <alignment horizontal="center" vertical="center"/>
    </xf>
    <xf numFmtId="49" fontId="22" fillId="32" borderId="11" xfId="0" applyNumberFormat="1" applyFont="1" applyFill="1" applyBorder="1" applyAlignment="1">
      <alignment horizontal="left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49" fontId="22" fillId="32" borderId="10" xfId="54" applyNumberFormat="1" applyFont="1" applyFill="1" applyBorder="1" applyAlignment="1" applyProtection="1">
      <alignment horizontal="left" wrapText="1"/>
      <protection hidden="1"/>
    </xf>
    <xf numFmtId="49" fontId="22" fillId="32" borderId="10" xfId="0" applyNumberFormat="1" applyFont="1" applyFill="1" applyBorder="1" applyAlignment="1">
      <alignment horizontal="left" vertical="center"/>
    </xf>
    <xf numFmtId="0" fontId="14" fillId="32" borderId="10" xfId="0" applyFont="1" applyFill="1" applyBorder="1" applyAlignment="1">
      <alignment horizontal="left" vertical="center"/>
    </xf>
    <xf numFmtId="0" fontId="22" fillId="32" borderId="10" xfId="0" applyFont="1" applyFill="1" applyBorder="1" applyAlignment="1">
      <alignment horizontal="left" vertical="center"/>
    </xf>
    <xf numFmtId="0" fontId="22" fillId="32" borderId="11" xfId="0" applyFont="1" applyFill="1" applyBorder="1" applyAlignment="1">
      <alignment horizontal="left" vertical="center"/>
    </xf>
    <xf numFmtId="0" fontId="14" fillId="32" borderId="11" xfId="0" applyFont="1" applyFill="1" applyBorder="1" applyAlignment="1">
      <alignment horizontal="left" vertical="center"/>
    </xf>
    <xf numFmtId="49" fontId="22" fillId="0" borderId="12" xfId="0" applyNumberFormat="1" applyFont="1" applyFill="1" applyBorder="1" applyAlignment="1">
      <alignment horizontal="center" vertical="top" wrapText="1"/>
    </xf>
    <xf numFmtId="49" fontId="22" fillId="0" borderId="15" xfId="0" applyNumberFormat="1" applyFont="1" applyFill="1" applyBorder="1" applyAlignment="1">
      <alignment horizontal="center"/>
    </xf>
    <xf numFmtId="0" fontId="22" fillId="0" borderId="13" xfId="57" applyFont="1" applyFill="1" applyBorder="1" applyAlignment="1">
      <alignment horizontal="center" vertical="center"/>
      <protection/>
    </xf>
    <xf numFmtId="49" fontId="22" fillId="0" borderId="11" xfId="0" applyNumberFormat="1" applyFont="1" applyFill="1" applyBorder="1" applyAlignment="1">
      <alignment horizontal="center"/>
    </xf>
    <xf numFmtId="49" fontId="22" fillId="32" borderId="11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 vertical="top" wrapText="1"/>
    </xf>
    <xf numFmtId="49" fontId="22" fillId="0" borderId="13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left" vertical="top" wrapText="1"/>
    </xf>
    <xf numFmtId="49" fontId="22" fillId="32" borderId="11" xfId="0" applyNumberFormat="1" applyFont="1" applyFill="1" applyBorder="1" applyAlignment="1">
      <alignment horizontal="left" vertical="top" wrapText="1"/>
    </xf>
    <xf numFmtId="0" fontId="22" fillId="32" borderId="10" xfId="0" applyFont="1" applyFill="1" applyBorder="1" applyAlignment="1">
      <alignment horizontal="left" vertical="top" wrapText="1"/>
    </xf>
    <xf numFmtId="49" fontId="22" fillId="32" borderId="10" xfId="0" applyNumberFormat="1" applyFont="1" applyFill="1" applyBorder="1" applyAlignment="1">
      <alignment horizontal="left" vertical="top" wrapText="1"/>
    </xf>
    <xf numFmtId="0" fontId="14" fillId="32" borderId="10" xfId="0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/>
    </xf>
    <xf numFmtId="49" fontId="22" fillId="32" borderId="10" xfId="0" applyNumberFormat="1" applyFont="1" applyFill="1" applyBorder="1" applyAlignment="1">
      <alignment vertical="top" wrapText="1"/>
    </xf>
    <xf numFmtId="49" fontId="22" fillId="32" borderId="10" xfId="54" applyNumberFormat="1" applyFont="1" applyFill="1" applyBorder="1" applyAlignment="1" applyProtection="1">
      <alignment horizontal="left" vertical="top" wrapText="1"/>
      <protection hidden="1"/>
    </xf>
    <xf numFmtId="0" fontId="22" fillId="32" borderId="10" xfId="0" applyFont="1" applyFill="1" applyBorder="1" applyAlignment="1">
      <alignment vertical="top" wrapText="1"/>
    </xf>
    <xf numFmtId="0" fontId="22" fillId="32" borderId="10" xfId="0" applyFont="1" applyFill="1" applyBorder="1" applyAlignment="1">
      <alignment wrapText="1"/>
    </xf>
    <xf numFmtId="49" fontId="22" fillId="32" borderId="10" xfId="0" applyNumberFormat="1" applyFont="1" applyFill="1" applyBorder="1" applyAlignment="1">
      <alignment horizontal="center" wrapText="1"/>
    </xf>
    <xf numFmtId="49" fontId="22" fillId="32" borderId="10" xfId="0" applyNumberFormat="1" applyFont="1" applyFill="1" applyBorder="1" applyAlignment="1">
      <alignment horizontal="center"/>
    </xf>
    <xf numFmtId="49" fontId="22" fillId="32" borderId="10" xfId="54" applyNumberFormat="1" applyFont="1" applyFill="1" applyBorder="1" applyAlignment="1" applyProtection="1">
      <alignment horizontal="left" vertical="center" wrapText="1"/>
      <protection hidden="1"/>
    </xf>
    <xf numFmtId="49" fontId="22" fillId="32" borderId="10" xfId="0" applyNumberFormat="1" applyFont="1" applyFill="1" applyBorder="1" applyAlignment="1">
      <alignment wrapText="1"/>
    </xf>
    <xf numFmtId="49" fontId="22" fillId="32" borderId="10" xfId="0" applyNumberFormat="1" applyFont="1" applyFill="1" applyBorder="1" applyAlignment="1">
      <alignment horizontal="left" wrapText="1"/>
    </xf>
    <xf numFmtId="49" fontId="22" fillId="32" borderId="10" xfId="54" applyNumberFormat="1" applyFont="1" applyFill="1" applyBorder="1" applyAlignment="1" applyProtection="1">
      <alignment horizontal="left" wrapText="1"/>
      <protection hidden="1"/>
    </xf>
    <xf numFmtId="0" fontId="22" fillId="32" borderId="10" xfId="0" applyFont="1" applyFill="1" applyBorder="1" applyAlignment="1">
      <alignment horizontal="left" wrapText="1"/>
    </xf>
    <xf numFmtId="49" fontId="22" fillId="0" borderId="10" xfId="0" applyNumberFormat="1" applyFont="1" applyFill="1" applyBorder="1" applyAlignment="1">
      <alignment vertical="top" wrapText="1"/>
    </xf>
    <xf numFmtId="0" fontId="22" fillId="32" borderId="10" xfId="0" applyNumberFormat="1" applyFont="1" applyFill="1" applyBorder="1" applyAlignment="1">
      <alignment horizontal="left" vertical="top" wrapText="1"/>
    </xf>
    <xf numFmtId="49" fontId="22" fillId="32" borderId="10" xfId="54" applyNumberFormat="1" applyFont="1" applyFill="1" applyBorder="1" applyAlignment="1">
      <alignment horizontal="left" vertical="top" wrapText="1"/>
      <protection/>
    </xf>
    <xf numFmtId="49" fontId="22" fillId="0" borderId="0" xfId="0" applyNumberFormat="1" applyFont="1" applyFill="1" applyAlignment="1">
      <alignment horizontal="center"/>
    </xf>
    <xf numFmtId="0" fontId="22" fillId="32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/>
    </xf>
    <xf numFmtId="0" fontId="22" fillId="32" borderId="10" xfId="0" applyFont="1" applyFill="1" applyBorder="1" applyAlignment="1">
      <alignment vertical="center" wrapText="1"/>
    </xf>
    <xf numFmtId="49" fontId="22" fillId="32" borderId="10" xfId="0" applyNumberFormat="1" applyFont="1" applyFill="1" applyBorder="1" applyAlignment="1">
      <alignment vertical="center" wrapText="1"/>
    </xf>
    <xf numFmtId="49" fontId="22" fillId="32" borderId="16" xfId="0" applyNumberFormat="1" applyFont="1" applyFill="1" applyBorder="1" applyAlignment="1">
      <alignment horizontal="left" vertical="top" wrapText="1"/>
    </xf>
    <xf numFmtId="49" fontId="22" fillId="32" borderId="16" xfId="0" applyNumberFormat="1" applyFont="1" applyFill="1" applyBorder="1" applyAlignment="1">
      <alignment wrapText="1"/>
    </xf>
    <xf numFmtId="0" fontId="22" fillId="0" borderId="10" xfId="0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wrapText="1"/>
    </xf>
    <xf numFmtId="0" fontId="22" fillId="32" borderId="10" xfId="0" applyNumberFormat="1" applyFont="1" applyFill="1" applyBorder="1" applyAlignment="1">
      <alignment horizontal="left" wrapText="1"/>
    </xf>
    <xf numFmtId="0" fontId="22" fillId="32" borderId="10" xfId="0" applyNumberFormat="1" applyFont="1" applyFill="1" applyBorder="1" applyAlignment="1">
      <alignment vertical="center" wrapText="1"/>
    </xf>
    <xf numFmtId="0" fontId="22" fillId="32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vertical="top" wrapText="1"/>
    </xf>
    <xf numFmtId="0" fontId="14" fillId="0" borderId="10" xfId="57" applyFont="1" applyFill="1" applyBorder="1" applyAlignment="1">
      <alignment horizontal="center" vertical="top" wrapText="1"/>
      <protection/>
    </xf>
    <xf numFmtId="0" fontId="14" fillId="0" borderId="16" xfId="57" applyFont="1" applyFill="1" applyBorder="1" applyAlignment="1">
      <alignment horizontal="center" wrapText="1"/>
      <protection/>
    </xf>
    <xf numFmtId="0" fontId="22" fillId="0" borderId="15" xfId="57" applyFont="1" applyFill="1" applyBorder="1" applyAlignment="1">
      <alignment horizontal="center" vertical="top" wrapText="1"/>
      <protection/>
    </xf>
    <xf numFmtId="0" fontId="22" fillId="0" borderId="24" xfId="57" applyFont="1" applyFill="1" applyBorder="1" applyAlignment="1">
      <alignment horizontal="center" wrapText="1"/>
      <protection/>
    </xf>
    <xf numFmtId="0" fontId="22" fillId="0" borderId="10" xfId="57" applyFont="1" applyFill="1" applyBorder="1" applyAlignment="1">
      <alignment horizontal="center" wrapText="1"/>
      <protection/>
    </xf>
    <xf numFmtId="0" fontId="14" fillId="0" borderId="10" xfId="57" applyFont="1" applyFill="1" applyBorder="1" applyAlignment="1">
      <alignment horizontal="center" vertical="center"/>
      <protection/>
    </xf>
    <xf numFmtId="0" fontId="14" fillId="0" borderId="10" xfId="57" applyFont="1" applyFill="1" applyBorder="1" applyAlignment="1">
      <alignment horizontal="left" vertical="center" wrapText="1"/>
      <protection/>
    </xf>
    <xf numFmtId="0" fontId="29" fillId="0" borderId="10" xfId="57" applyFont="1" applyFill="1" applyBorder="1" applyAlignment="1">
      <alignment horizontal="center" vertical="center"/>
      <protection/>
    </xf>
    <xf numFmtId="0" fontId="29" fillId="0" borderId="10" xfId="57" applyFont="1" applyFill="1" applyBorder="1" applyAlignment="1">
      <alignment horizontal="left" vertical="center" wrapText="1"/>
      <protection/>
    </xf>
    <xf numFmtId="180" fontId="29" fillId="0" borderId="10" xfId="57" applyNumberFormat="1" applyFont="1" applyFill="1" applyBorder="1" applyAlignment="1">
      <alignment horizontal="right"/>
      <protection/>
    </xf>
    <xf numFmtId="0" fontId="22" fillId="0" borderId="10" xfId="57" applyFont="1" applyFill="1" applyBorder="1" applyAlignment="1">
      <alignment horizontal="center" vertical="center"/>
      <protection/>
    </xf>
    <xf numFmtId="0" fontId="22" fillId="0" borderId="10" xfId="57" applyFont="1" applyFill="1" applyBorder="1" applyAlignment="1">
      <alignment horizontal="left" vertical="center" wrapText="1"/>
      <protection/>
    </xf>
    <xf numFmtId="180" fontId="22" fillId="0" borderId="10" xfId="57" applyNumberFormat="1" applyFont="1" applyFill="1" applyBorder="1" applyAlignment="1">
      <alignment horizontal="right"/>
      <protection/>
    </xf>
    <xf numFmtId="0" fontId="26" fillId="0" borderId="10" xfId="0" applyFont="1" applyBorder="1" applyAlignment="1">
      <alignment horizontal="left" vertical="center" wrapText="1"/>
    </xf>
    <xf numFmtId="180" fontId="29" fillId="0" borderId="10" xfId="57" applyNumberFormat="1" applyFont="1" applyFill="1" applyBorder="1" applyAlignment="1">
      <alignment horizontal="center"/>
      <protection/>
    </xf>
    <xf numFmtId="0" fontId="11" fillId="32" borderId="10" xfId="55" applyFont="1" applyFill="1" applyBorder="1" applyAlignment="1">
      <alignment horizontal="center" vertical="center"/>
      <protection/>
    </xf>
    <xf numFmtId="0" fontId="17" fillId="0" borderId="15" xfId="0" applyFont="1" applyFill="1" applyBorder="1" applyAlignment="1">
      <alignment horizontal="center" vertical="center"/>
    </xf>
    <xf numFmtId="0" fontId="75" fillId="0" borderId="23" xfId="0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22" fillId="32" borderId="0" xfId="0" applyFont="1" applyFill="1" applyAlignment="1">
      <alignment horizontal="left" vertical="top" wrapText="1"/>
    </xf>
    <xf numFmtId="0" fontId="6" fillId="32" borderId="10" xfId="0" applyFont="1" applyFill="1" applyBorder="1" applyAlignment="1">
      <alignment horizontal="center" vertical="top"/>
    </xf>
    <xf numFmtId="49" fontId="11" fillId="32" borderId="0" xfId="0" applyNumberFormat="1" applyFont="1" applyFill="1" applyBorder="1" applyAlignment="1">
      <alignment horizontal="left" vertical="center" wrapText="1"/>
    </xf>
    <xf numFmtId="49" fontId="14" fillId="32" borderId="10" xfId="0" applyNumberFormat="1" applyFont="1" applyFill="1" applyBorder="1" applyAlignment="1">
      <alignment horizontal="center" vertical="center"/>
    </xf>
    <xf numFmtId="0" fontId="10" fillId="0" borderId="0" xfId="57" applyFont="1" applyFill="1" applyBorder="1" applyAlignment="1">
      <alignment horizontal="center" vertical="top" wrapText="1"/>
      <protection/>
    </xf>
    <xf numFmtId="49" fontId="11" fillId="0" borderId="0" xfId="57" applyNumberFormat="1" applyFont="1" applyFill="1" applyBorder="1" applyAlignment="1">
      <alignment horizontal="center"/>
      <protection/>
    </xf>
    <xf numFmtId="174" fontId="11" fillId="0" borderId="0" xfId="57" applyNumberFormat="1" applyFont="1" applyFill="1" applyBorder="1" applyAlignment="1">
      <alignment horizontal="right" wrapText="1"/>
      <protection/>
    </xf>
    <xf numFmtId="0" fontId="22" fillId="0" borderId="0" xfId="57" applyFont="1" applyFill="1">
      <alignment/>
      <protection/>
    </xf>
    <xf numFmtId="0" fontId="26" fillId="0" borderId="11" xfId="0" applyFont="1" applyFill="1" applyBorder="1" applyAlignment="1">
      <alignment vertical="center" wrapText="1"/>
    </xf>
    <xf numFmtId="0" fontId="77" fillId="0" borderId="10" xfId="0" applyFont="1" applyBorder="1" applyAlignment="1">
      <alignment vertical="center" wrapText="1"/>
    </xf>
    <xf numFmtId="174" fontId="11" fillId="0" borderId="10" xfId="55" applyNumberFormat="1" applyFont="1" applyFill="1" applyBorder="1" applyAlignment="1">
      <alignment wrapText="1"/>
      <protection/>
    </xf>
    <xf numFmtId="0" fontId="14" fillId="0" borderId="15" xfId="57" applyFont="1" applyFill="1" applyBorder="1" applyAlignment="1">
      <alignment horizontal="center" wrapText="1"/>
      <protection/>
    </xf>
    <xf numFmtId="0" fontId="7" fillId="0" borderId="11" xfId="0" applyFont="1" applyFill="1" applyBorder="1" applyAlignment="1">
      <alignment horizontal="center" vertical="top"/>
    </xf>
    <xf numFmtId="0" fontId="6" fillId="0" borderId="15" xfId="0" applyFont="1" applyBorder="1" applyAlignment="1">
      <alignment horizontal="center"/>
    </xf>
    <xf numFmtId="175" fontId="14" fillId="0" borderId="10" xfId="67" applyNumberFormat="1" applyFont="1" applyFill="1" applyBorder="1" applyAlignment="1">
      <alignment horizontal="right" wrapText="1"/>
    </xf>
    <xf numFmtId="175" fontId="22" fillId="0" borderId="10" xfId="57" applyNumberFormat="1" applyFont="1" applyFill="1" applyBorder="1" applyAlignment="1">
      <alignment horizontal="right" wrapText="1"/>
      <protection/>
    </xf>
    <xf numFmtId="175" fontId="14" fillId="0" borderId="10" xfId="57" applyNumberFormat="1" applyFont="1" applyFill="1" applyBorder="1" applyAlignment="1">
      <alignment horizontal="right" wrapText="1"/>
      <protection/>
    </xf>
    <xf numFmtId="175" fontId="22" fillId="32" borderId="10" xfId="57" applyNumberFormat="1" applyFont="1" applyFill="1" applyBorder="1" applyAlignment="1">
      <alignment horizontal="right" wrapText="1"/>
      <protection/>
    </xf>
    <xf numFmtId="175" fontId="22" fillId="0" borderId="15" xfId="57" applyNumberFormat="1" applyFont="1" applyFill="1" applyBorder="1" applyAlignment="1">
      <alignment horizontal="right" wrapText="1"/>
      <protection/>
    </xf>
    <xf numFmtId="175" fontId="22" fillId="0" borderId="11" xfId="57" applyNumberFormat="1" applyFont="1" applyFill="1" applyBorder="1" applyAlignment="1">
      <alignment horizontal="right" wrapText="1"/>
      <protection/>
    </xf>
    <xf numFmtId="175" fontId="14" fillId="32" borderId="10" xfId="0" applyNumberFormat="1" applyFont="1" applyFill="1" applyBorder="1" applyAlignment="1">
      <alignment horizontal="center" vertical="center"/>
    </xf>
    <xf numFmtId="175" fontId="22" fillId="32" borderId="10" xfId="0" applyNumberFormat="1" applyFont="1" applyFill="1" applyBorder="1" applyAlignment="1">
      <alignment horizontal="center" vertical="center"/>
    </xf>
    <xf numFmtId="175" fontId="22" fillId="32" borderId="10" xfId="0" applyNumberFormat="1" applyFont="1" applyFill="1" applyBorder="1" applyAlignment="1">
      <alignment horizontal="center" vertical="center"/>
    </xf>
    <xf numFmtId="175" fontId="14" fillId="32" borderId="10" xfId="0" applyNumberFormat="1" applyFont="1" applyFill="1" applyBorder="1" applyAlignment="1">
      <alignment horizontal="center" vertical="center"/>
    </xf>
    <xf numFmtId="175" fontId="22" fillId="32" borderId="11" xfId="0" applyNumberFormat="1" applyFont="1" applyFill="1" applyBorder="1" applyAlignment="1">
      <alignment horizontal="center" vertical="center"/>
    </xf>
    <xf numFmtId="175" fontId="14" fillId="0" borderId="10" xfId="0" applyNumberFormat="1" applyFont="1" applyFill="1" applyBorder="1" applyAlignment="1">
      <alignment horizontal="center"/>
    </xf>
    <xf numFmtId="175" fontId="22" fillId="0" borderId="10" xfId="0" applyNumberFormat="1" applyFont="1" applyFill="1" applyBorder="1" applyAlignment="1">
      <alignment horizontal="center"/>
    </xf>
    <xf numFmtId="175" fontId="22" fillId="32" borderId="10" xfId="0" applyNumberFormat="1" applyFont="1" applyFill="1" applyBorder="1" applyAlignment="1">
      <alignment horizontal="center"/>
    </xf>
    <xf numFmtId="175" fontId="22" fillId="0" borderId="11" xfId="0" applyNumberFormat="1" applyFont="1" applyFill="1" applyBorder="1" applyAlignment="1">
      <alignment horizontal="center"/>
    </xf>
    <xf numFmtId="175" fontId="14" fillId="0" borderId="10" xfId="67" applyNumberFormat="1" applyFont="1" applyFill="1" applyBorder="1" applyAlignment="1">
      <alignment horizontal="center"/>
    </xf>
    <xf numFmtId="49" fontId="14" fillId="32" borderId="10" xfId="0" applyNumberFormat="1" applyFont="1" applyFill="1" applyBorder="1" applyAlignment="1">
      <alignment horizontal="left" vertical="center" wrapText="1"/>
    </xf>
    <xf numFmtId="49" fontId="22" fillId="32" borderId="10" xfId="0" applyNumberFormat="1" applyFont="1" applyFill="1" applyBorder="1" applyAlignment="1">
      <alignment horizontal="center" vertical="center"/>
    </xf>
    <xf numFmtId="0" fontId="11" fillId="32" borderId="0" xfId="0" applyFont="1" applyFill="1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right" vertical="top" wrapText="1"/>
    </xf>
    <xf numFmtId="0" fontId="11" fillId="0" borderId="0" xfId="0" applyFont="1" applyFill="1" applyAlignment="1">
      <alignment vertical="top"/>
    </xf>
    <xf numFmtId="0" fontId="22" fillId="0" borderId="10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wrapText="1"/>
    </xf>
    <xf numFmtId="0" fontId="14" fillId="32" borderId="10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top" wrapText="1"/>
    </xf>
    <xf numFmtId="0" fontId="14" fillId="32" borderId="10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26" fillId="32" borderId="10" xfId="0" applyFont="1" applyFill="1" applyBorder="1" applyAlignment="1">
      <alignment horizontal="justify" vertical="center" wrapText="1"/>
    </xf>
    <xf numFmtId="0" fontId="22" fillId="32" borderId="10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26" fillId="0" borderId="10" xfId="0" applyFont="1" applyFill="1" applyBorder="1" applyAlignment="1">
      <alignment horizontal="justify" vertical="center" wrapText="1"/>
    </xf>
    <xf numFmtId="0" fontId="26" fillId="0" borderId="10" xfId="0" applyFont="1" applyFill="1" applyBorder="1" applyAlignment="1">
      <alignment horizontal="justify" vertical="top" wrapText="1"/>
    </xf>
    <xf numFmtId="0" fontId="26" fillId="32" borderId="10" xfId="0" applyFont="1" applyFill="1" applyBorder="1" applyAlignment="1">
      <alignment horizontal="left" vertical="center" wrapText="1"/>
    </xf>
    <xf numFmtId="0" fontId="22" fillId="32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0" fontId="22" fillId="32" borderId="25" xfId="0" applyFont="1" applyFill="1" applyBorder="1" applyAlignment="1">
      <alignment horizontal="center" vertical="center" wrapText="1"/>
    </xf>
    <xf numFmtId="49" fontId="22" fillId="32" borderId="10" xfId="67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left" vertical="top" wrapText="1"/>
    </xf>
    <xf numFmtId="49" fontId="22" fillId="32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6" fillId="32" borderId="10" xfId="0" applyFont="1" applyFill="1" applyBorder="1" applyAlignment="1">
      <alignment horizontal="justify" vertical="top" wrapText="1"/>
    </xf>
    <xf numFmtId="0" fontId="22" fillId="32" borderId="10" xfId="0" applyFont="1" applyFill="1" applyBorder="1" applyAlignment="1">
      <alignment horizontal="justify" vertical="top" wrapText="1"/>
    </xf>
    <xf numFmtId="0" fontId="22" fillId="32" borderId="0" xfId="0" applyFont="1" applyFill="1" applyAlignment="1">
      <alignment/>
    </xf>
    <xf numFmtId="49" fontId="22" fillId="32" borderId="0" xfId="0" applyNumberFormat="1" applyFont="1" applyFill="1" applyBorder="1" applyAlignment="1">
      <alignment horizontal="center" vertical="center" wrapText="1"/>
    </xf>
    <xf numFmtId="0" fontId="26" fillId="32" borderId="0" xfId="0" applyFont="1" applyFill="1" applyBorder="1" applyAlignment="1">
      <alignment horizontal="center" vertical="center" wrapText="1"/>
    </xf>
    <xf numFmtId="0" fontId="26" fillId="32" borderId="0" xfId="0" applyFont="1" applyFill="1" applyBorder="1" applyAlignment="1">
      <alignment horizontal="justify" vertical="center" wrapText="1"/>
    </xf>
    <xf numFmtId="0" fontId="22" fillId="0" borderId="0" xfId="0" applyFont="1" applyFill="1" applyAlignment="1">
      <alignment horizontal="center"/>
    </xf>
    <xf numFmtId="0" fontId="22" fillId="32" borderId="0" xfId="0" applyFont="1" applyFill="1" applyBorder="1" applyAlignment="1">
      <alignment/>
    </xf>
    <xf numFmtId="178" fontId="22" fillId="0" borderId="0" xfId="55" applyNumberFormat="1" applyFont="1" applyFill="1">
      <alignment/>
      <protection/>
    </xf>
    <xf numFmtId="178" fontId="22" fillId="0" borderId="0" xfId="0" applyNumberFormat="1" applyFont="1" applyFill="1" applyAlignment="1">
      <alignment horizontal="right"/>
    </xf>
    <xf numFmtId="175" fontId="21" fillId="33" borderId="0" xfId="57" applyNumberFormat="1" applyFont="1" applyFill="1">
      <alignment/>
      <protection/>
    </xf>
    <xf numFmtId="0" fontId="22" fillId="0" borderId="1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left" vertical="top" wrapText="1"/>
    </xf>
    <xf numFmtId="0" fontId="11" fillId="32" borderId="0" xfId="0" applyFont="1" applyFill="1" applyAlignment="1">
      <alignment/>
    </xf>
    <xf numFmtId="49" fontId="14" fillId="0" borderId="11" xfId="0" applyNumberFormat="1" applyFont="1" applyFill="1" applyBorder="1" applyAlignment="1">
      <alignment horizontal="center" vertical="top" wrapText="1"/>
    </xf>
    <xf numFmtId="0" fontId="20" fillId="0" borderId="10" xfId="55" applyFont="1" applyFill="1" applyBorder="1" applyAlignment="1">
      <alignment vertical="center" wrapText="1"/>
      <protection/>
    </xf>
    <xf numFmtId="0" fontId="22" fillId="32" borderId="0" xfId="0" applyFont="1" applyFill="1" applyAlignment="1">
      <alignment vertical="center"/>
    </xf>
    <xf numFmtId="49" fontId="22" fillId="32" borderId="10" xfId="0" applyNumberFormat="1" applyFont="1" applyFill="1" applyBorder="1" applyAlignment="1">
      <alignment horizontal="left" vertical="center" wrapText="1"/>
    </xf>
    <xf numFmtId="0" fontId="12" fillId="32" borderId="0" xfId="0" applyFont="1" applyFill="1" applyBorder="1" applyAlignment="1">
      <alignment vertical="top"/>
    </xf>
    <xf numFmtId="49" fontId="22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49" fontId="22" fillId="0" borderId="10" xfId="0" applyNumberFormat="1" applyFont="1" applyBorder="1" applyAlignment="1">
      <alignment horizontal="center"/>
    </xf>
    <xf numFmtId="0" fontId="6" fillId="32" borderId="0" xfId="0" applyFont="1" applyFill="1" applyAlignment="1">
      <alignment horizontal="right" vertical="top" wrapText="1"/>
    </xf>
    <xf numFmtId="0" fontId="11" fillId="0" borderId="0" xfId="0" applyFont="1" applyFill="1" applyAlignment="1">
      <alignment horizontal="right" vertical="top" wrapText="1"/>
    </xf>
    <xf numFmtId="1" fontId="14" fillId="32" borderId="0" xfId="56" applyNumberFormat="1" applyFont="1" applyFill="1" applyAlignment="1">
      <alignment horizontal="center" wrapText="1"/>
      <protection/>
    </xf>
    <xf numFmtId="176" fontId="6" fillId="32" borderId="15" xfId="0" applyNumberFormat="1" applyFont="1" applyFill="1" applyBorder="1" applyAlignment="1">
      <alignment horizontal="center" wrapText="1"/>
    </xf>
    <xf numFmtId="176" fontId="6" fillId="32" borderId="11" xfId="0" applyNumberFormat="1" applyFont="1" applyFill="1" applyBorder="1" applyAlignment="1">
      <alignment horizontal="center" wrapText="1"/>
    </xf>
    <xf numFmtId="0" fontId="15" fillId="32" borderId="0" xfId="0" applyFont="1" applyFill="1" applyAlignment="1">
      <alignment horizontal="left"/>
    </xf>
    <xf numFmtId="0" fontId="15" fillId="32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49" fontId="6" fillId="0" borderId="0" xfId="0" applyNumberFormat="1" applyFont="1" applyFill="1" applyAlignment="1">
      <alignment horizontal="right" vertical="top" wrapText="1"/>
    </xf>
    <xf numFmtId="0" fontId="6" fillId="32" borderId="0" xfId="0" applyFont="1" applyFill="1" applyAlignment="1">
      <alignment horizontal="right" wrapText="1"/>
    </xf>
    <xf numFmtId="0" fontId="6" fillId="0" borderId="0" xfId="57" applyFont="1" applyFill="1" applyAlignment="1">
      <alignment horizontal="right"/>
      <protection/>
    </xf>
    <xf numFmtId="1" fontId="27" fillId="0" borderId="0" xfId="56" applyNumberFormat="1" applyFont="1" applyFill="1" applyAlignment="1">
      <alignment horizontal="center" vertical="center" wrapText="1"/>
      <protection/>
    </xf>
    <xf numFmtId="0" fontId="6" fillId="0" borderId="0" xfId="0" applyFont="1" applyFill="1" applyAlignment="1">
      <alignment horizontal="right"/>
    </xf>
    <xf numFmtId="0" fontId="6" fillId="0" borderId="0" xfId="0" applyNumberFormat="1" applyFont="1" applyFill="1" applyAlignment="1">
      <alignment horizontal="right" vertical="top" wrapText="1"/>
    </xf>
    <xf numFmtId="49" fontId="22" fillId="0" borderId="15" xfId="0" applyNumberFormat="1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 wrapText="1"/>
    </xf>
    <xf numFmtId="176" fontId="22" fillId="0" borderId="15" xfId="0" applyNumberFormat="1" applyFont="1" applyFill="1" applyBorder="1" applyAlignment="1">
      <alignment horizontal="center" wrapText="1"/>
    </xf>
    <xf numFmtId="176" fontId="22" fillId="0" borderId="11" xfId="0" applyNumberFormat="1" applyFont="1" applyFill="1" applyBorder="1" applyAlignment="1">
      <alignment horizontal="center" wrapText="1"/>
    </xf>
    <xf numFmtId="0" fontId="6" fillId="32" borderId="0" xfId="0" applyFont="1" applyFill="1" applyAlignment="1">
      <alignment horizontal="right"/>
    </xf>
    <xf numFmtId="0" fontId="11" fillId="0" borderId="24" xfId="0" applyFont="1" applyFill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1" fillId="32" borderId="0" xfId="0" applyFont="1" applyFill="1" applyAlignment="1">
      <alignment horizontal="right" wrapText="1"/>
    </xf>
    <xf numFmtId="0" fontId="11" fillId="0" borderId="0" xfId="55" applyFont="1" applyFill="1" applyAlignment="1">
      <alignment horizontal="right" vertical="center"/>
      <protection/>
    </xf>
    <xf numFmtId="0" fontId="11" fillId="0" borderId="0" xfId="57" applyFont="1" applyFill="1" applyAlignment="1">
      <alignment horizontal="right" wrapText="1"/>
      <protection/>
    </xf>
    <xf numFmtId="0" fontId="0" fillId="0" borderId="0" xfId="0" applyAlignment="1">
      <alignment wrapText="1"/>
    </xf>
    <xf numFmtId="49" fontId="11" fillId="0" borderId="0" xfId="0" applyNumberFormat="1" applyFont="1" applyFill="1" applyAlignment="1">
      <alignment horizontal="right" vertical="top" wrapText="1"/>
    </xf>
    <xf numFmtId="0" fontId="11" fillId="0" borderId="0" xfId="57" applyFont="1" applyAlignment="1">
      <alignment/>
      <protection/>
    </xf>
    <xf numFmtId="0" fontId="0" fillId="0" borderId="0" xfId="0" applyAlignment="1">
      <alignment/>
    </xf>
    <xf numFmtId="0" fontId="11" fillId="32" borderId="0" xfId="57" applyFont="1" applyFill="1" applyAlignment="1">
      <alignment horizontal="right" wrapText="1"/>
      <protection/>
    </xf>
    <xf numFmtId="0" fontId="27" fillId="0" borderId="0" xfId="57" applyFont="1" applyFill="1" applyAlignment="1">
      <alignment horizontal="center" wrapText="1"/>
      <protection/>
    </xf>
    <xf numFmtId="0" fontId="28" fillId="0" borderId="0" xfId="0" applyFont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4" fillId="0" borderId="0" xfId="0" applyFont="1" applyFill="1" applyAlignment="1">
      <alignment horizontal="center" vertical="top" wrapText="1"/>
    </xf>
    <xf numFmtId="0" fontId="24" fillId="0" borderId="0" xfId="0" applyFont="1" applyFill="1" applyAlignment="1">
      <alignment vertical="top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/>
    </xf>
    <xf numFmtId="49" fontId="22" fillId="32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right" vertical="top" wrapText="1"/>
    </xf>
    <xf numFmtId="0" fontId="0" fillId="0" borderId="0" xfId="0" applyAlignment="1">
      <alignment vertical="top" wrapText="1"/>
    </xf>
    <xf numFmtId="0" fontId="10" fillId="0" borderId="0" xfId="55" applyFont="1" applyFill="1" applyAlignment="1">
      <alignment horizontal="center" vertical="center" wrapText="1"/>
      <protection/>
    </xf>
    <xf numFmtId="175" fontId="22" fillId="32" borderId="15" xfId="0" applyNumberFormat="1" applyFont="1" applyFill="1" applyBorder="1" applyAlignment="1">
      <alignment horizontal="right" vertical="center"/>
    </xf>
    <xf numFmtId="175" fontId="22" fillId="32" borderId="26" xfId="0" applyNumberFormat="1" applyFont="1" applyFill="1" applyBorder="1" applyAlignment="1">
      <alignment horizontal="right" vertical="center"/>
    </xf>
    <xf numFmtId="175" fontId="22" fillId="32" borderId="11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right" wrapText="1"/>
    </xf>
    <xf numFmtId="0" fontId="22" fillId="32" borderId="15" xfId="0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2" fillId="32" borderId="15" xfId="0" applyFont="1" applyFill="1" applyBorder="1" applyAlignment="1">
      <alignment vertical="center" wrapText="1"/>
    </xf>
    <xf numFmtId="0" fontId="24" fillId="0" borderId="26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11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Font="1" applyFill="1" applyBorder="1" applyAlignment="1">
      <alignment horizontal="left" wrapText="1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wrapText="1"/>
    </xf>
    <xf numFmtId="0" fontId="20" fillId="0" borderId="0" xfId="55" applyFont="1" applyFill="1" applyAlignment="1">
      <alignment horizontal="center"/>
      <protection/>
    </xf>
    <xf numFmtId="0" fontId="11" fillId="0" borderId="24" xfId="0" applyFont="1" applyFill="1" applyBorder="1" applyAlignment="1">
      <alignment wrapText="1"/>
    </xf>
    <xf numFmtId="0" fontId="0" fillId="0" borderId="24" xfId="0" applyBorder="1" applyAlignment="1">
      <alignment wrapText="1"/>
    </xf>
    <xf numFmtId="0" fontId="11" fillId="32" borderId="0" xfId="0" applyFont="1" applyFill="1" applyAlignment="1">
      <alignment horizontal="right" vertical="top"/>
    </xf>
    <xf numFmtId="0" fontId="80" fillId="0" borderId="0" xfId="55" applyFont="1" applyFill="1" applyAlignment="1">
      <alignment horizontal="center" vertical="center"/>
      <protection/>
    </xf>
    <xf numFmtId="0" fontId="11" fillId="0" borderId="10" xfId="55" applyFont="1" applyFill="1" applyBorder="1" applyAlignment="1">
      <alignment horizontal="center"/>
      <protection/>
    </xf>
    <xf numFmtId="178" fontId="11" fillId="0" borderId="0" xfId="55" applyNumberFormat="1" applyFont="1" applyFill="1" applyAlignment="1">
      <alignment horizontal="right" wrapText="1"/>
      <protection/>
    </xf>
    <xf numFmtId="0" fontId="11" fillId="32" borderId="0" xfId="0" applyFont="1" applyFill="1" applyAlignment="1">
      <alignment/>
    </xf>
    <xf numFmtId="0" fontId="16" fillId="0" borderId="0" xfId="0" applyFont="1" applyAlignment="1">
      <alignment/>
    </xf>
    <xf numFmtId="0" fontId="11" fillId="0" borderId="0" xfId="57" applyFont="1" applyFill="1" applyBorder="1" applyAlignment="1">
      <alignment horizontal="left" vertical="top" wrapText="1"/>
      <protection/>
    </xf>
    <xf numFmtId="0" fontId="0" fillId="0" borderId="0" xfId="0" applyFont="1" applyAlignment="1">
      <alignment horizontal="left" wrapText="1"/>
    </xf>
    <xf numFmtId="0" fontId="11" fillId="32" borderId="0" xfId="0" applyFont="1" applyFill="1" applyAlignment="1">
      <alignment horizontal="right" vertical="top" wrapText="1"/>
    </xf>
    <xf numFmtId="0" fontId="11" fillId="0" borderId="0" xfId="57" applyFont="1" applyFill="1" applyAlignment="1">
      <alignment horizontal="right" wrapText="1"/>
      <protection/>
    </xf>
    <xf numFmtId="0" fontId="11" fillId="0" borderId="0" xfId="0" applyFont="1" applyAlignment="1">
      <alignment horizontal="right" wrapText="1"/>
    </xf>
    <xf numFmtId="0" fontId="14" fillId="0" borderId="0" xfId="57" applyFont="1" applyFill="1" applyAlignment="1">
      <alignment horizontal="center" wrapText="1"/>
      <protection/>
    </xf>
    <xf numFmtId="1" fontId="27" fillId="32" borderId="0" xfId="56" applyNumberFormat="1" applyFont="1" applyFill="1" applyAlignment="1">
      <alignment horizontal="center" wrapText="1"/>
      <protection/>
    </xf>
    <xf numFmtId="176" fontId="22" fillId="32" borderId="15" xfId="0" applyNumberFormat="1" applyFont="1" applyFill="1" applyBorder="1" applyAlignment="1">
      <alignment horizontal="center" wrapText="1"/>
    </xf>
    <xf numFmtId="176" fontId="22" fillId="32" borderId="11" xfId="0" applyNumberFormat="1" applyFont="1" applyFill="1" applyBorder="1" applyAlignment="1">
      <alignment horizontal="center" wrapText="1"/>
    </xf>
    <xf numFmtId="0" fontId="11" fillId="32" borderId="0" xfId="0" applyFont="1" applyFill="1" applyAlignment="1">
      <alignment horizontal="left"/>
    </xf>
    <xf numFmtId="0" fontId="11" fillId="32" borderId="0" xfId="0" applyFont="1" applyFill="1" applyAlignment="1">
      <alignment horizontal="right"/>
    </xf>
    <xf numFmtId="0" fontId="16" fillId="0" borderId="0" xfId="0" applyFont="1" applyAlignment="1">
      <alignment horizontal="left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_Приложение № 2 к проекту бюджета" xfId="55"/>
    <cellStyle name="Обычный_расчеты к бю.джету1 2" xfId="56"/>
    <cellStyle name="Обычный_Функциональная структура расходов бюджета на 2005 год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view="pageBreakPreview" zoomScale="60" zoomScaleNormal="70" workbookViewId="0" topLeftCell="A3">
      <selection activeCell="J5" sqref="J5"/>
    </sheetView>
  </sheetViews>
  <sheetFormatPr defaultColWidth="9.125" defaultRowHeight="12.75"/>
  <cols>
    <col min="1" max="1" width="6.875" style="35" customWidth="1"/>
    <col min="2" max="2" width="107.625" style="51" customWidth="1"/>
    <col min="3" max="3" width="25.125" style="52" customWidth="1"/>
    <col min="4" max="4" width="11.375" style="52" customWidth="1"/>
    <col min="5" max="5" width="17.50390625" style="11" customWidth="1"/>
    <col min="6" max="16384" width="9.125" style="11" customWidth="1"/>
  </cols>
  <sheetData>
    <row r="1" spans="2:5" ht="82.5" customHeight="1" hidden="1">
      <c r="B1" s="488"/>
      <c r="C1" s="488"/>
      <c r="D1" s="488"/>
      <c r="E1" s="488"/>
    </row>
    <row r="2" spans="2:5" ht="15" customHeight="1" hidden="1">
      <c r="B2" s="102"/>
      <c r="C2" s="102"/>
      <c r="D2" s="102"/>
      <c r="E2" s="102"/>
    </row>
    <row r="3" spans="2:5" ht="63.75" customHeight="1">
      <c r="B3" s="489" t="s">
        <v>425</v>
      </c>
      <c r="C3" s="489"/>
      <c r="D3" s="489"/>
      <c r="E3" s="489"/>
    </row>
    <row r="4" spans="1:5" ht="72" customHeight="1">
      <c r="A4" s="490" t="s">
        <v>427</v>
      </c>
      <c r="B4" s="490"/>
      <c r="C4" s="490"/>
      <c r="D4" s="490"/>
      <c r="E4" s="490"/>
    </row>
    <row r="5" spans="1:5" ht="17.25">
      <c r="A5" s="36"/>
      <c r="B5" s="37"/>
      <c r="C5" s="34"/>
      <c r="D5" s="36"/>
      <c r="E5" s="38" t="s">
        <v>47</v>
      </c>
    </row>
    <row r="6" spans="1:5" ht="18.75" customHeight="1">
      <c r="A6" s="39"/>
      <c r="B6" s="40"/>
      <c r="C6" s="41"/>
      <c r="D6" s="41"/>
      <c r="E6" s="491" t="s">
        <v>175</v>
      </c>
    </row>
    <row r="7" spans="1:5" ht="17.25">
      <c r="A7" s="42" t="s">
        <v>41</v>
      </c>
      <c r="B7" s="43" t="s">
        <v>31</v>
      </c>
      <c r="C7" s="44" t="s">
        <v>14</v>
      </c>
      <c r="D7" s="44" t="s">
        <v>15</v>
      </c>
      <c r="E7" s="492"/>
    </row>
    <row r="8" spans="1:5" ht="17.25">
      <c r="A8" s="45">
        <v>1</v>
      </c>
      <c r="B8" s="46">
        <v>2</v>
      </c>
      <c r="C8" s="44" t="s">
        <v>27</v>
      </c>
      <c r="D8" s="47" t="s">
        <v>42</v>
      </c>
      <c r="E8" s="48">
        <v>5</v>
      </c>
    </row>
    <row r="9" spans="1:5" ht="17.25">
      <c r="A9" s="45"/>
      <c r="B9" s="88" t="s">
        <v>89</v>
      </c>
      <c r="C9" s="97"/>
      <c r="D9" s="99"/>
      <c r="E9" s="89">
        <f>E10+E53+E94+E104+E135+E161+E166+E89</f>
        <v>10521.699999999999</v>
      </c>
    </row>
    <row r="10" spans="1:7" ht="42" customHeight="1">
      <c r="A10" s="77">
        <v>1</v>
      </c>
      <c r="B10" s="78" t="s">
        <v>179</v>
      </c>
      <c r="C10" s="92" t="s">
        <v>94</v>
      </c>
      <c r="D10" s="93"/>
      <c r="E10" s="89">
        <f>'ПРИЛОЖЕНИЕ 5'!H220</f>
        <v>1985.5</v>
      </c>
      <c r="F10" s="49"/>
      <c r="G10" s="49"/>
    </row>
    <row r="11" spans="1:7" ht="37.5" customHeight="1">
      <c r="A11" s="77"/>
      <c r="B11" s="12" t="s">
        <v>90</v>
      </c>
      <c r="C11" s="93" t="s">
        <v>95</v>
      </c>
      <c r="D11" s="93"/>
      <c r="E11" s="90">
        <f>E12+E28</f>
        <v>1520.5</v>
      </c>
      <c r="F11" s="32"/>
      <c r="G11" s="32"/>
    </row>
    <row r="12" spans="1:7" ht="27" customHeight="1">
      <c r="A12" s="77"/>
      <c r="B12" s="12" t="s">
        <v>96</v>
      </c>
      <c r="C12" s="94" t="s">
        <v>97</v>
      </c>
      <c r="D12" s="93"/>
      <c r="E12" s="90">
        <f>'ПРИЛОЖЕНИЕ 5'!H222</f>
        <v>1490.5</v>
      </c>
      <c r="F12" s="32"/>
      <c r="G12" s="32"/>
    </row>
    <row r="13" spans="1:7" ht="51.75" customHeight="1">
      <c r="A13" s="77"/>
      <c r="B13" s="67" t="s">
        <v>84</v>
      </c>
      <c r="C13" s="93" t="s">
        <v>98</v>
      </c>
      <c r="D13" s="93"/>
      <c r="E13" s="90">
        <f>'ПРИЛОЖЕНИЕ 5'!H223</f>
        <v>1490.5</v>
      </c>
      <c r="F13" s="32"/>
      <c r="G13" s="32"/>
    </row>
    <row r="14" spans="1:7" ht="59.25" customHeight="1">
      <c r="A14" s="77"/>
      <c r="B14" s="80" t="s">
        <v>62</v>
      </c>
      <c r="C14" s="93" t="s">
        <v>98</v>
      </c>
      <c r="D14" s="93" t="s">
        <v>63</v>
      </c>
      <c r="E14" s="90">
        <f>'ПРИЛОЖЕНИЕ 5'!H224</f>
        <v>1133.4</v>
      </c>
      <c r="F14" s="32"/>
      <c r="G14" s="32"/>
    </row>
    <row r="15" spans="1:7" ht="45" customHeight="1" hidden="1">
      <c r="A15" s="77"/>
      <c r="B15" s="80" t="s">
        <v>174</v>
      </c>
      <c r="C15" s="93" t="s">
        <v>98</v>
      </c>
      <c r="D15" s="93" t="s">
        <v>64</v>
      </c>
      <c r="E15" s="90">
        <f>'ПРИЛОЖЕНИЕ 5'!H225</f>
        <v>0</v>
      </c>
      <c r="F15" s="32"/>
      <c r="G15" s="32"/>
    </row>
    <row r="16" spans="1:7" ht="30" customHeight="1" hidden="1">
      <c r="A16" s="77"/>
      <c r="B16" s="80" t="s">
        <v>68</v>
      </c>
      <c r="C16" s="93" t="s">
        <v>98</v>
      </c>
      <c r="D16" s="93" t="s">
        <v>65</v>
      </c>
      <c r="E16" s="90">
        <f>'ПРИЛОЖЕНИЕ 5'!H226</f>
        <v>0</v>
      </c>
      <c r="F16" s="32"/>
      <c r="G16" s="32"/>
    </row>
    <row r="17" spans="1:7" ht="30" customHeight="1" hidden="1">
      <c r="A17" s="77"/>
      <c r="B17" s="71" t="s">
        <v>258</v>
      </c>
      <c r="C17" s="68" t="s">
        <v>257</v>
      </c>
      <c r="D17" s="93"/>
      <c r="E17" s="90">
        <f>E18</f>
        <v>0</v>
      </c>
      <c r="F17" s="32"/>
      <c r="G17" s="32"/>
    </row>
    <row r="18" spans="1:7" ht="42" customHeight="1" hidden="1">
      <c r="A18" s="77"/>
      <c r="B18" s="70" t="s">
        <v>174</v>
      </c>
      <c r="C18" s="68" t="s">
        <v>257</v>
      </c>
      <c r="D18" s="93" t="s">
        <v>64</v>
      </c>
      <c r="E18" s="90">
        <f>'ПРИЛОЖЕНИЕ 5'!H228</f>
        <v>0</v>
      </c>
      <c r="F18" s="32"/>
      <c r="G18" s="32"/>
    </row>
    <row r="19" spans="1:7" ht="27" customHeight="1" hidden="1">
      <c r="A19" s="77"/>
      <c r="B19" s="71" t="s">
        <v>402</v>
      </c>
      <c r="C19" s="93" t="s">
        <v>238</v>
      </c>
      <c r="D19" s="93"/>
      <c r="E19" s="90">
        <f>E20</f>
        <v>0</v>
      </c>
      <c r="F19" s="32"/>
      <c r="G19" s="32"/>
    </row>
    <row r="20" spans="1:7" ht="59.25" customHeight="1" hidden="1">
      <c r="A20" s="77"/>
      <c r="B20" s="80" t="s">
        <v>62</v>
      </c>
      <c r="C20" s="93" t="s">
        <v>238</v>
      </c>
      <c r="D20" s="93" t="s">
        <v>63</v>
      </c>
      <c r="E20" s="90">
        <f>'ПРИЛОЖЕНИЕ 5'!H230</f>
        <v>0</v>
      </c>
      <c r="F20" s="32"/>
      <c r="G20" s="32"/>
    </row>
    <row r="21" spans="1:7" ht="59.25" customHeight="1" hidden="1">
      <c r="A21" s="77"/>
      <c r="B21" s="104" t="s">
        <v>258</v>
      </c>
      <c r="C21" s="105" t="s">
        <v>257</v>
      </c>
      <c r="D21" s="93"/>
      <c r="E21" s="90">
        <v>0</v>
      </c>
      <c r="F21" s="32"/>
      <c r="G21" s="32"/>
    </row>
    <row r="22" spans="1:7" ht="59.25" customHeight="1" hidden="1">
      <c r="A22" s="77"/>
      <c r="B22" s="106" t="s">
        <v>174</v>
      </c>
      <c r="C22" s="105" t="s">
        <v>257</v>
      </c>
      <c r="D22" s="93" t="s">
        <v>64</v>
      </c>
      <c r="E22" s="90">
        <v>0</v>
      </c>
      <c r="F22" s="32"/>
      <c r="G22" s="32"/>
    </row>
    <row r="23" spans="1:7" ht="41.25" customHeight="1" hidden="1">
      <c r="A23" s="77"/>
      <c r="B23" s="71" t="s">
        <v>402</v>
      </c>
      <c r="C23" s="93" t="s">
        <v>238</v>
      </c>
      <c r="D23" s="93"/>
      <c r="E23" s="90">
        <f>E24</f>
        <v>0</v>
      </c>
      <c r="F23" s="32"/>
      <c r="G23" s="32"/>
    </row>
    <row r="24" spans="1:7" ht="59.25" customHeight="1" hidden="1">
      <c r="A24" s="77"/>
      <c r="B24" s="80" t="s">
        <v>62</v>
      </c>
      <c r="C24" s="93" t="s">
        <v>238</v>
      </c>
      <c r="D24" s="93" t="s">
        <v>63</v>
      </c>
      <c r="E24" s="90">
        <f>'ПРИЛОЖЕНИЕ 5'!H232</f>
        <v>0</v>
      </c>
      <c r="F24" s="32"/>
      <c r="G24" s="32"/>
    </row>
    <row r="25" spans="1:7" ht="41.25" customHeight="1" hidden="1">
      <c r="A25" s="77"/>
      <c r="B25" s="80" t="s">
        <v>174</v>
      </c>
      <c r="C25" s="93" t="s">
        <v>98</v>
      </c>
      <c r="D25" s="93" t="s">
        <v>64</v>
      </c>
      <c r="E25" s="90">
        <v>0</v>
      </c>
      <c r="F25" s="32"/>
      <c r="G25" s="32"/>
    </row>
    <row r="26" spans="1:7" ht="25.5" customHeight="1" hidden="1">
      <c r="A26" s="77"/>
      <c r="B26" s="80" t="s">
        <v>68</v>
      </c>
      <c r="C26" s="93" t="s">
        <v>99</v>
      </c>
      <c r="D26" s="93" t="s">
        <v>65</v>
      </c>
      <c r="E26" s="90">
        <v>0</v>
      </c>
      <c r="F26" s="32"/>
      <c r="G26" s="32"/>
    </row>
    <row r="27" spans="1:7" ht="41.25" customHeight="1">
      <c r="A27" s="77"/>
      <c r="B27" s="80" t="s">
        <v>100</v>
      </c>
      <c r="C27" s="93" t="s">
        <v>101</v>
      </c>
      <c r="D27" s="93"/>
      <c r="E27" s="90">
        <f>E28</f>
        <v>30</v>
      </c>
      <c r="F27" s="32"/>
      <c r="G27" s="32"/>
    </row>
    <row r="28" spans="1:7" ht="35.25">
      <c r="A28" s="77"/>
      <c r="B28" s="12" t="s">
        <v>248</v>
      </c>
      <c r="C28" s="93" t="s">
        <v>102</v>
      </c>
      <c r="D28" s="93"/>
      <c r="E28" s="90">
        <f>E29</f>
        <v>30</v>
      </c>
      <c r="F28" s="32"/>
      <c r="G28" s="32"/>
    </row>
    <row r="29" spans="1:7" ht="21.75" customHeight="1">
      <c r="A29" s="77"/>
      <c r="B29" s="72" t="s">
        <v>67</v>
      </c>
      <c r="C29" s="93" t="s">
        <v>102</v>
      </c>
      <c r="D29" s="93" t="s">
        <v>66</v>
      </c>
      <c r="E29" s="90">
        <f>'ПРИЛОЖЕНИЕ 5'!H241</f>
        <v>30</v>
      </c>
      <c r="F29" s="32"/>
      <c r="G29" s="32"/>
    </row>
    <row r="30" spans="1:7" ht="28.5" customHeight="1">
      <c r="A30" s="77"/>
      <c r="B30" s="80" t="s">
        <v>85</v>
      </c>
      <c r="C30" s="93" t="s">
        <v>103</v>
      </c>
      <c r="D30" s="93"/>
      <c r="E30" s="89">
        <v>223.8</v>
      </c>
      <c r="F30" s="32"/>
      <c r="G30" s="32"/>
    </row>
    <row r="31" spans="1:7" ht="26.25" customHeight="1">
      <c r="A31" s="77"/>
      <c r="B31" s="80" t="s">
        <v>104</v>
      </c>
      <c r="C31" s="93" t="s">
        <v>105</v>
      </c>
      <c r="D31" s="93"/>
      <c r="E31" s="90">
        <v>223.8</v>
      </c>
      <c r="F31" s="32"/>
      <c r="G31" s="32"/>
    </row>
    <row r="32" spans="1:7" ht="44.25" customHeight="1">
      <c r="A32" s="77"/>
      <c r="B32" s="67" t="s">
        <v>84</v>
      </c>
      <c r="C32" s="93" t="s">
        <v>106</v>
      </c>
      <c r="D32" s="93"/>
      <c r="E32" s="90">
        <v>223.8</v>
      </c>
      <c r="F32" s="32"/>
      <c r="G32" s="32"/>
    </row>
    <row r="33" spans="1:7" ht="52.5">
      <c r="A33" s="77"/>
      <c r="B33" s="80" t="s">
        <v>62</v>
      </c>
      <c r="C33" s="93" t="s">
        <v>106</v>
      </c>
      <c r="D33" s="93" t="s">
        <v>63</v>
      </c>
      <c r="E33" s="90">
        <f>'ПРИЛОЖЕНИЕ 5'!H245</f>
        <v>435</v>
      </c>
      <c r="F33" s="32"/>
      <c r="G33" s="32"/>
    </row>
    <row r="34" spans="1:7" ht="39.75" customHeight="1" hidden="1">
      <c r="A34" s="77"/>
      <c r="B34" s="80" t="s">
        <v>174</v>
      </c>
      <c r="C34" s="93" t="s">
        <v>106</v>
      </c>
      <c r="D34" s="93" t="s">
        <v>64</v>
      </c>
      <c r="E34" s="90">
        <f>'ПРИЛОЖЕНИЕ 5'!H246</f>
        <v>0</v>
      </c>
      <c r="F34" s="32"/>
      <c r="G34" s="32"/>
    </row>
    <row r="35" spans="1:7" ht="26.25" customHeight="1" hidden="1">
      <c r="A35" s="77"/>
      <c r="B35" s="70" t="s">
        <v>68</v>
      </c>
      <c r="C35" s="93" t="s">
        <v>414</v>
      </c>
      <c r="D35" s="93" t="s">
        <v>65</v>
      </c>
      <c r="E35" s="90">
        <f>'ПРИЛОЖЕНИЕ 5'!H247</f>
        <v>0</v>
      </c>
      <c r="F35" s="32"/>
      <c r="G35" s="32"/>
    </row>
    <row r="36" spans="1:7" ht="26.25" customHeight="1" hidden="1">
      <c r="A36" s="77"/>
      <c r="B36" s="70" t="s">
        <v>68</v>
      </c>
      <c r="C36" s="93" t="s">
        <v>106</v>
      </c>
      <c r="D36" s="93" t="s">
        <v>65</v>
      </c>
      <c r="E36" s="90">
        <v>0</v>
      </c>
      <c r="F36" s="32"/>
      <c r="G36" s="32"/>
    </row>
    <row r="37" spans="1:7" ht="37.5" customHeight="1" hidden="1">
      <c r="A37" s="77"/>
      <c r="B37" s="71" t="s">
        <v>402</v>
      </c>
      <c r="C37" s="93" t="s">
        <v>239</v>
      </c>
      <c r="D37" s="93"/>
      <c r="E37" s="90">
        <f>E38</f>
        <v>0</v>
      </c>
      <c r="F37" s="32"/>
      <c r="G37" s="32"/>
    </row>
    <row r="38" spans="1:7" ht="60" customHeight="1" hidden="1">
      <c r="A38" s="77"/>
      <c r="B38" s="80" t="s">
        <v>62</v>
      </c>
      <c r="C38" s="93" t="s">
        <v>239</v>
      </c>
      <c r="D38" s="93" t="s">
        <v>63</v>
      </c>
      <c r="E38" s="90">
        <f>'ПРИЛОЖЕНИЕ 5'!H250</f>
        <v>0</v>
      </c>
      <c r="F38" s="32"/>
      <c r="G38" s="32"/>
    </row>
    <row r="39" spans="1:7" ht="30" customHeight="1" hidden="1">
      <c r="A39" s="77"/>
      <c r="B39" s="71" t="s">
        <v>402</v>
      </c>
      <c r="C39" s="93" t="s">
        <v>239</v>
      </c>
      <c r="D39" s="93"/>
      <c r="E39" s="90">
        <f>E40</f>
        <v>0</v>
      </c>
      <c r="F39" s="32"/>
      <c r="G39" s="32"/>
    </row>
    <row r="40" spans="1:7" ht="59.25" customHeight="1" hidden="1">
      <c r="A40" s="77"/>
      <c r="B40" s="80" t="s">
        <v>62</v>
      </c>
      <c r="C40" s="93" t="s">
        <v>239</v>
      </c>
      <c r="D40" s="93" t="s">
        <v>63</v>
      </c>
      <c r="E40" s="90">
        <f>'ПРИЛОЖЕНИЕ 5'!H252</f>
        <v>0</v>
      </c>
      <c r="F40" s="32"/>
      <c r="G40" s="32"/>
    </row>
    <row r="41" spans="1:7" ht="33.75" customHeight="1" hidden="1">
      <c r="A41" s="77"/>
      <c r="B41" s="80" t="s">
        <v>68</v>
      </c>
      <c r="C41" s="93" t="s">
        <v>106</v>
      </c>
      <c r="D41" s="93" t="s">
        <v>65</v>
      </c>
      <c r="E41" s="90">
        <v>0</v>
      </c>
      <c r="F41" s="32"/>
      <c r="G41" s="32"/>
    </row>
    <row r="42" spans="1:7" ht="38.25" customHeight="1" hidden="1">
      <c r="A42" s="81">
        <v>2</v>
      </c>
      <c r="B42" s="78" t="s">
        <v>180</v>
      </c>
      <c r="C42" s="95" t="s">
        <v>107</v>
      </c>
      <c r="D42" s="94"/>
      <c r="E42" s="89">
        <f>E43</f>
        <v>0</v>
      </c>
      <c r="F42" s="32"/>
      <c r="G42" s="32"/>
    </row>
    <row r="43" spans="1:7" ht="33" customHeight="1" hidden="1">
      <c r="A43" s="81"/>
      <c r="B43" s="80" t="s">
        <v>230</v>
      </c>
      <c r="C43" s="93" t="s">
        <v>108</v>
      </c>
      <c r="D43" s="94"/>
      <c r="E43" s="90">
        <f>E44</f>
        <v>0</v>
      </c>
      <c r="F43" s="32"/>
      <c r="G43" s="32"/>
    </row>
    <row r="44" spans="1:7" ht="43.5" customHeight="1" hidden="1">
      <c r="A44" s="81"/>
      <c r="B44" s="80" t="s">
        <v>109</v>
      </c>
      <c r="C44" s="93" t="s">
        <v>110</v>
      </c>
      <c r="D44" s="94"/>
      <c r="E44" s="90">
        <f>E45</f>
        <v>0</v>
      </c>
      <c r="F44" s="32"/>
      <c r="G44" s="32"/>
    </row>
    <row r="45" spans="1:7" ht="40.5" customHeight="1" hidden="1">
      <c r="A45" s="81"/>
      <c r="B45" s="80" t="s">
        <v>86</v>
      </c>
      <c r="C45" s="93" t="s">
        <v>111</v>
      </c>
      <c r="D45" s="94"/>
      <c r="E45" s="90">
        <f>E46+E47</f>
        <v>0</v>
      </c>
      <c r="F45" s="32"/>
      <c r="G45" s="32"/>
    </row>
    <row r="46" spans="1:7" ht="35.25" hidden="1">
      <c r="A46" s="81"/>
      <c r="B46" s="80" t="s">
        <v>174</v>
      </c>
      <c r="C46" s="93" t="s">
        <v>111</v>
      </c>
      <c r="D46" s="94" t="s">
        <v>64</v>
      </c>
      <c r="E46" s="90"/>
      <c r="F46" s="32"/>
      <c r="G46" s="32"/>
    </row>
    <row r="47" spans="1:7" ht="35.25" hidden="1">
      <c r="A47" s="81"/>
      <c r="B47" s="80" t="s">
        <v>174</v>
      </c>
      <c r="C47" s="93" t="s">
        <v>111</v>
      </c>
      <c r="D47" s="93" t="s">
        <v>64</v>
      </c>
      <c r="E47" s="90">
        <v>0</v>
      </c>
      <c r="F47" s="32"/>
      <c r="G47" s="32"/>
    </row>
    <row r="48" spans="1:7" s="32" customFormat="1" ht="42.75" customHeight="1" hidden="1">
      <c r="A48" s="77">
        <v>3</v>
      </c>
      <c r="B48" s="78" t="s">
        <v>181</v>
      </c>
      <c r="C48" s="92" t="s">
        <v>112</v>
      </c>
      <c r="D48" s="93"/>
      <c r="E48" s="89">
        <f>E49</f>
        <v>0</v>
      </c>
      <c r="F48" s="11"/>
      <c r="G48" s="11"/>
    </row>
    <row r="49" spans="1:7" s="32" customFormat="1" ht="17.25" hidden="1">
      <c r="A49" s="77"/>
      <c r="B49" s="80" t="s">
        <v>74</v>
      </c>
      <c r="C49" s="93" t="s">
        <v>113</v>
      </c>
      <c r="D49" s="93"/>
      <c r="E49" s="90">
        <f>E50</f>
        <v>0</v>
      </c>
      <c r="F49" s="49"/>
      <c r="G49" s="49"/>
    </row>
    <row r="50" spans="1:7" s="32" customFormat="1" ht="59.25" customHeight="1" hidden="1">
      <c r="A50" s="77"/>
      <c r="B50" s="80" t="s">
        <v>115</v>
      </c>
      <c r="C50" s="93" t="s">
        <v>116</v>
      </c>
      <c r="D50" s="93"/>
      <c r="E50" s="90">
        <f>E51</f>
        <v>0</v>
      </c>
      <c r="F50" s="49"/>
      <c r="G50" s="49"/>
    </row>
    <row r="51" spans="1:7" s="32" customFormat="1" ht="17.25" hidden="1">
      <c r="A51" s="77"/>
      <c r="B51" s="73" t="s">
        <v>83</v>
      </c>
      <c r="C51" s="93" t="s">
        <v>114</v>
      </c>
      <c r="D51" s="93"/>
      <c r="E51" s="90">
        <f>E52</f>
        <v>0</v>
      </c>
      <c r="F51" s="49"/>
      <c r="G51" s="49"/>
    </row>
    <row r="52" spans="1:7" s="32" customFormat="1" ht="57.75" customHeight="1" hidden="1">
      <c r="A52" s="77"/>
      <c r="B52" s="80" t="s">
        <v>174</v>
      </c>
      <c r="C52" s="93" t="s">
        <v>114</v>
      </c>
      <c r="D52" s="93" t="s">
        <v>64</v>
      </c>
      <c r="E52" s="90">
        <v>0</v>
      </c>
      <c r="F52" s="49"/>
      <c r="G52" s="49"/>
    </row>
    <row r="53" spans="1:7" ht="39.75" customHeight="1">
      <c r="A53" s="77">
        <v>2</v>
      </c>
      <c r="B53" s="82" t="s">
        <v>182</v>
      </c>
      <c r="C53" s="92" t="s">
        <v>117</v>
      </c>
      <c r="D53" s="93"/>
      <c r="E53" s="89">
        <f>E57+E60+E65+E69</f>
        <v>9.6</v>
      </c>
      <c r="F53" s="50"/>
      <c r="G53" s="50"/>
    </row>
    <row r="54" spans="1:7" ht="38.25" customHeight="1">
      <c r="A54" s="81"/>
      <c r="B54" s="80" t="s">
        <v>77</v>
      </c>
      <c r="C54" s="93" t="s">
        <v>118</v>
      </c>
      <c r="D54" s="93"/>
      <c r="E54" s="89">
        <f>E57+E60</f>
        <v>2.3</v>
      </c>
      <c r="F54" s="50"/>
      <c r="G54" s="50"/>
    </row>
    <row r="55" spans="1:7" ht="40.5" customHeight="1">
      <c r="A55" s="81"/>
      <c r="B55" s="80" t="s">
        <v>119</v>
      </c>
      <c r="C55" s="93" t="s">
        <v>219</v>
      </c>
      <c r="D55" s="93"/>
      <c r="E55" s="90">
        <f>E57</f>
        <v>2.3</v>
      </c>
      <c r="F55" s="50"/>
      <c r="G55" s="50"/>
    </row>
    <row r="56" spans="1:7" ht="65.25" customHeight="1">
      <c r="A56" s="81"/>
      <c r="B56" s="80" t="s">
        <v>208</v>
      </c>
      <c r="C56" s="93" t="s">
        <v>207</v>
      </c>
      <c r="D56" s="93"/>
      <c r="E56" s="90">
        <f>E57</f>
        <v>2.3</v>
      </c>
      <c r="F56" s="50"/>
      <c r="G56" s="50"/>
    </row>
    <row r="57" spans="1:7" ht="38.25" customHeight="1">
      <c r="A57" s="81"/>
      <c r="B57" s="80" t="s">
        <v>174</v>
      </c>
      <c r="C57" s="93" t="s">
        <v>207</v>
      </c>
      <c r="D57" s="93" t="s">
        <v>64</v>
      </c>
      <c r="E57" s="90">
        <f>'ПРИЛОЖЕНИЕ 5'!H107</f>
        <v>2.3</v>
      </c>
      <c r="F57" s="50"/>
      <c r="G57" s="50"/>
    </row>
    <row r="58" spans="1:7" ht="51.75" customHeight="1" hidden="1">
      <c r="A58" s="81"/>
      <c r="B58" s="80" t="s">
        <v>119</v>
      </c>
      <c r="C58" s="93" t="s">
        <v>120</v>
      </c>
      <c r="D58" s="93"/>
      <c r="E58" s="90">
        <f>E59</f>
        <v>0</v>
      </c>
      <c r="F58" s="50"/>
      <c r="G58" s="50"/>
    </row>
    <row r="59" spans="1:5" ht="41.25" customHeight="1" hidden="1">
      <c r="A59" s="81"/>
      <c r="B59" s="80" t="s">
        <v>61</v>
      </c>
      <c r="C59" s="93" t="s">
        <v>121</v>
      </c>
      <c r="D59" s="93"/>
      <c r="E59" s="90">
        <f>E60</f>
        <v>0</v>
      </c>
    </row>
    <row r="60" spans="1:5" ht="37.5" customHeight="1" hidden="1">
      <c r="A60" s="81"/>
      <c r="B60" s="80" t="s">
        <v>174</v>
      </c>
      <c r="C60" s="93" t="s">
        <v>121</v>
      </c>
      <c r="D60" s="93" t="s">
        <v>64</v>
      </c>
      <c r="E60" s="90">
        <f>'ПРИЛОЖЕНИЕ 5'!H111</f>
        <v>0</v>
      </c>
    </row>
    <row r="61" spans="1:5" ht="37.5" customHeight="1" hidden="1">
      <c r="A61" s="81"/>
      <c r="B61" s="80" t="s">
        <v>46</v>
      </c>
      <c r="C61" s="93" t="s">
        <v>117</v>
      </c>
      <c r="D61" s="93"/>
      <c r="E61" s="90">
        <v>9.7</v>
      </c>
    </row>
    <row r="62" spans="1:5" ht="27" customHeight="1">
      <c r="A62" s="81"/>
      <c r="B62" s="80" t="s">
        <v>78</v>
      </c>
      <c r="C62" s="93" t="s">
        <v>122</v>
      </c>
      <c r="D62" s="93"/>
      <c r="E62" s="89">
        <f>E63</f>
        <v>7.3</v>
      </c>
    </row>
    <row r="63" spans="1:5" ht="22.5" customHeight="1">
      <c r="A63" s="81"/>
      <c r="B63" s="80" t="s">
        <v>249</v>
      </c>
      <c r="C63" s="93" t="s">
        <v>123</v>
      </c>
      <c r="D63" s="93"/>
      <c r="E63" s="90">
        <f>E64</f>
        <v>7.3</v>
      </c>
    </row>
    <row r="64" spans="1:5" ht="54" customHeight="1">
      <c r="A64" s="81"/>
      <c r="B64" s="80" t="s">
        <v>250</v>
      </c>
      <c r="C64" s="93" t="s">
        <v>204</v>
      </c>
      <c r="D64" s="93"/>
      <c r="E64" s="90">
        <f>E65</f>
        <v>7.3</v>
      </c>
    </row>
    <row r="65" spans="1:5" ht="33" customHeight="1">
      <c r="A65" s="77"/>
      <c r="B65" s="80" t="s">
        <v>174</v>
      </c>
      <c r="C65" s="93" t="s">
        <v>204</v>
      </c>
      <c r="D65" s="93" t="s">
        <v>64</v>
      </c>
      <c r="E65" s="90">
        <f>'ПРИЛОЖЕНИЕ 5'!H123</f>
        <v>7.3</v>
      </c>
    </row>
    <row r="66" spans="1:5" ht="30.75" customHeight="1" hidden="1">
      <c r="A66" s="81"/>
      <c r="B66" s="80" t="s">
        <v>56</v>
      </c>
      <c r="C66" s="93" t="s">
        <v>124</v>
      </c>
      <c r="D66" s="93"/>
      <c r="E66" s="89">
        <f>E67</f>
        <v>0</v>
      </c>
    </row>
    <row r="67" spans="1:5" ht="24" customHeight="1" hidden="1">
      <c r="A67" s="81"/>
      <c r="B67" s="80" t="s">
        <v>126</v>
      </c>
      <c r="C67" s="93" t="s">
        <v>125</v>
      </c>
      <c r="D67" s="93"/>
      <c r="E67" s="90">
        <f>E68</f>
        <v>0</v>
      </c>
    </row>
    <row r="68" spans="1:5" ht="28.5" customHeight="1" hidden="1">
      <c r="A68" s="81"/>
      <c r="B68" s="80" t="s">
        <v>57</v>
      </c>
      <c r="C68" s="93" t="s">
        <v>127</v>
      </c>
      <c r="D68" s="93"/>
      <c r="E68" s="90">
        <f>E69</f>
        <v>0</v>
      </c>
    </row>
    <row r="69" spans="1:5" ht="36.75" customHeight="1" hidden="1">
      <c r="A69" s="81"/>
      <c r="B69" s="80" t="s">
        <v>174</v>
      </c>
      <c r="C69" s="93" t="s">
        <v>127</v>
      </c>
      <c r="D69" s="93" t="s">
        <v>64</v>
      </c>
      <c r="E69" s="90">
        <f>'ПРИЛОЖЕНИЕ 5'!H117</f>
        <v>0</v>
      </c>
    </row>
    <row r="70" spans="1:5" ht="60" customHeight="1" hidden="1">
      <c r="A70" s="81">
        <v>5</v>
      </c>
      <c r="B70" s="78" t="s">
        <v>183</v>
      </c>
      <c r="C70" s="92" t="s">
        <v>170</v>
      </c>
      <c r="D70" s="93"/>
      <c r="E70" s="89">
        <f>E71</f>
        <v>0</v>
      </c>
    </row>
    <row r="71" spans="1:5" ht="32.25" customHeight="1" hidden="1">
      <c r="A71" s="81"/>
      <c r="B71" s="80" t="s">
        <v>74</v>
      </c>
      <c r="C71" s="93" t="s">
        <v>128</v>
      </c>
      <c r="D71" s="93"/>
      <c r="E71" s="90">
        <f>E72</f>
        <v>0</v>
      </c>
    </row>
    <row r="72" spans="1:5" ht="60" customHeight="1" hidden="1">
      <c r="A72" s="81"/>
      <c r="B72" s="80" t="s">
        <v>129</v>
      </c>
      <c r="C72" s="93" t="s">
        <v>130</v>
      </c>
      <c r="D72" s="93"/>
      <c r="E72" s="90">
        <f>E73</f>
        <v>0</v>
      </c>
    </row>
    <row r="73" spans="1:5" ht="42.75" customHeight="1" hidden="1">
      <c r="A73" s="81"/>
      <c r="B73" s="80" t="s">
        <v>93</v>
      </c>
      <c r="C73" s="93" t="s">
        <v>131</v>
      </c>
      <c r="D73" s="93"/>
      <c r="E73" s="90">
        <f>E74</f>
        <v>0</v>
      </c>
    </row>
    <row r="74" spans="1:5" ht="48" customHeight="1" hidden="1">
      <c r="A74" s="81"/>
      <c r="B74" s="80" t="s">
        <v>174</v>
      </c>
      <c r="C74" s="93" t="s">
        <v>131</v>
      </c>
      <c r="D74" s="93" t="s">
        <v>64</v>
      </c>
      <c r="E74" s="90">
        <v>0</v>
      </c>
    </row>
    <row r="75" spans="1:7" s="32" customFormat="1" ht="39" customHeight="1" hidden="1">
      <c r="A75" s="81"/>
      <c r="B75" s="80" t="s">
        <v>50</v>
      </c>
      <c r="C75" s="93" t="s">
        <v>200</v>
      </c>
      <c r="D75" s="93"/>
      <c r="E75" s="89">
        <v>0</v>
      </c>
      <c r="F75" s="11"/>
      <c r="G75" s="11"/>
    </row>
    <row r="76" spans="1:7" s="32" customFormat="1" ht="25.5" customHeight="1" hidden="1">
      <c r="A76" s="81"/>
      <c r="B76" s="80" t="s">
        <v>168</v>
      </c>
      <c r="C76" s="93" t="s">
        <v>196</v>
      </c>
      <c r="D76" s="93"/>
      <c r="E76" s="89">
        <f>E78+E88</f>
        <v>0</v>
      </c>
      <c r="F76" s="11"/>
      <c r="G76" s="11"/>
    </row>
    <row r="77" spans="1:7" s="32" customFormat="1" ht="21.75" customHeight="1" hidden="1">
      <c r="A77" s="81"/>
      <c r="B77" s="80" t="s">
        <v>53</v>
      </c>
      <c r="C77" s="93" t="s">
        <v>197</v>
      </c>
      <c r="D77" s="93"/>
      <c r="E77" s="90">
        <f>E78</f>
        <v>0</v>
      </c>
      <c r="F77" s="11"/>
      <c r="G77" s="11"/>
    </row>
    <row r="78" spans="1:7" s="32" customFormat="1" ht="35.25" hidden="1">
      <c r="A78" s="81"/>
      <c r="B78" s="80" t="s">
        <v>174</v>
      </c>
      <c r="C78" s="93" t="s">
        <v>197</v>
      </c>
      <c r="D78" s="93" t="s">
        <v>64</v>
      </c>
      <c r="E78" s="90">
        <v>0</v>
      </c>
      <c r="F78" s="11"/>
      <c r="G78" s="11"/>
    </row>
    <row r="79" spans="1:7" s="32" customFormat="1" ht="24" customHeight="1" hidden="1">
      <c r="A79" s="81"/>
      <c r="B79" s="80" t="s">
        <v>167</v>
      </c>
      <c r="C79" s="93" t="s">
        <v>171</v>
      </c>
      <c r="D79" s="93"/>
      <c r="E79" s="90">
        <f>E80</f>
        <v>0</v>
      </c>
      <c r="F79" s="11"/>
      <c r="G79" s="11"/>
    </row>
    <row r="80" spans="1:7" s="32" customFormat="1" ht="38.25" customHeight="1" hidden="1">
      <c r="A80" s="81"/>
      <c r="B80" s="84" t="s">
        <v>242</v>
      </c>
      <c r="C80" s="92" t="s">
        <v>243</v>
      </c>
      <c r="D80" s="93"/>
      <c r="E80" s="90">
        <f>E84+E86+E88</f>
        <v>0</v>
      </c>
      <c r="F80" s="11"/>
      <c r="G80" s="11"/>
    </row>
    <row r="81" spans="1:7" s="32" customFormat="1" ht="43.5" customHeight="1" hidden="1">
      <c r="A81" s="81"/>
      <c r="B81" s="100" t="s">
        <v>230</v>
      </c>
      <c r="C81" s="93" t="s">
        <v>128</v>
      </c>
      <c r="D81" s="93"/>
      <c r="E81" s="90">
        <f>E84+E86+E88</f>
        <v>0</v>
      </c>
      <c r="F81" s="11"/>
      <c r="G81" s="11"/>
    </row>
    <row r="82" spans="1:7" s="32" customFormat="1" ht="54" customHeight="1" hidden="1">
      <c r="A82" s="81"/>
      <c r="B82" s="100" t="s">
        <v>244</v>
      </c>
      <c r="C82" s="93" t="s">
        <v>130</v>
      </c>
      <c r="D82" s="93"/>
      <c r="E82" s="90">
        <v>61</v>
      </c>
      <c r="F82" s="11"/>
      <c r="G82" s="11"/>
    </row>
    <row r="83" spans="1:7" s="32" customFormat="1" ht="37.5" customHeight="1" hidden="1">
      <c r="A83" s="81"/>
      <c r="B83" s="71" t="s">
        <v>245</v>
      </c>
      <c r="C83" s="75" t="s">
        <v>246</v>
      </c>
      <c r="D83" s="93"/>
      <c r="E83" s="90">
        <f>E84</f>
        <v>0</v>
      </c>
      <c r="F83" s="11"/>
      <c r="G83" s="11"/>
    </row>
    <row r="84" spans="1:7" s="32" customFormat="1" ht="37.5" customHeight="1" hidden="1">
      <c r="A84" s="81"/>
      <c r="B84" s="100" t="s">
        <v>174</v>
      </c>
      <c r="C84" s="75" t="s">
        <v>246</v>
      </c>
      <c r="D84" s="93" t="s">
        <v>64</v>
      </c>
      <c r="E84" s="90">
        <f>'ПРИЛОЖЕНИЕ 5'!H65</f>
        <v>0</v>
      </c>
      <c r="F84" s="11"/>
      <c r="G84" s="11"/>
    </row>
    <row r="85" spans="1:7" s="32" customFormat="1" ht="37.5" customHeight="1" hidden="1">
      <c r="A85" s="81"/>
      <c r="B85" s="100" t="s">
        <v>93</v>
      </c>
      <c r="C85" s="93" t="s">
        <v>131</v>
      </c>
      <c r="D85" s="93"/>
      <c r="E85" s="90">
        <v>0</v>
      </c>
      <c r="F85" s="11"/>
      <c r="G85" s="11"/>
    </row>
    <row r="86" spans="1:7" s="32" customFormat="1" ht="37.5" customHeight="1" hidden="1">
      <c r="A86" s="81"/>
      <c r="B86" s="70" t="s">
        <v>174</v>
      </c>
      <c r="C86" s="75" t="s">
        <v>131</v>
      </c>
      <c r="D86" s="93" t="s">
        <v>64</v>
      </c>
      <c r="E86" s="90">
        <v>0</v>
      </c>
      <c r="F86" s="11"/>
      <c r="G86" s="11"/>
    </row>
    <row r="87" spans="1:7" s="32" customFormat="1" ht="49.5" customHeight="1" hidden="1">
      <c r="A87" s="81"/>
      <c r="B87" s="103" t="s">
        <v>255</v>
      </c>
      <c r="C87" s="75" t="s">
        <v>256</v>
      </c>
      <c r="D87" s="93"/>
      <c r="E87" s="90">
        <f>E88</f>
        <v>0</v>
      </c>
      <c r="F87" s="11"/>
      <c r="G87" s="11"/>
    </row>
    <row r="88" spans="1:7" s="32" customFormat="1" ht="47.25" customHeight="1" hidden="1">
      <c r="A88" s="81"/>
      <c r="B88" s="100" t="s">
        <v>174</v>
      </c>
      <c r="C88" s="75" t="s">
        <v>256</v>
      </c>
      <c r="D88" s="93" t="s">
        <v>64</v>
      </c>
      <c r="E88" s="90">
        <f>'ПРИЛОЖЕНИЕ 5'!H67</f>
        <v>0</v>
      </c>
      <c r="F88" s="11"/>
      <c r="G88" s="11"/>
    </row>
    <row r="89" spans="1:7" s="32" customFormat="1" ht="47.25" customHeight="1" hidden="1">
      <c r="A89" s="77">
        <v>3</v>
      </c>
      <c r="B89" s="220" t="s">
        <v>415</v>
      </c>
      <c r="C89" s="221" t="s">
        <v>170</v>
      </c>
      <c r="D89" s="92"/>
      <c r="E89" s="89">
        <v>0</v>
      </c>
      <c r="F89" s="11"/>
      <c r="G89" s="11"/>
    </row>
    <row r="90" spans="1:7" s="32" customFormat="1" ht="47.25" customHeight="1" hidden="1">
      <c r="A90" s="81"/>
      <c r="B90" s="100" t="s">
        <v>230</v>
      </c>
      <c r="C90" s="75" t="s">
        <v>128</v>
      </c>
      <c r="D90" s="93"/>
      <c r="E90" s="90"/>
      <c r="F90" s="11"/>
      <c r="G90" s="11"/>
    </row>
    <row r="91" spans="1:7" s="32" customFormat="1" ht="54" customHeight="1" hidden="1">
      <c r="A91" s="81"/>
      <c r="B91" s="100" t="s">
        <v>129</v>
      </c>
      <c r="C91" s="75" t="s">
        <v>130</v>
      </c>
      <c r="D91" s="93"/>
      <c r="E91" s="90"/>
      <c r="F91" s="11"/>
      <c r="G91" s="11"/>
    </row>
    <row r="92" spans="1:7" s="32" customFormat="1" ht="47.25" customHeight="1" hidden="1">
      <c r="A92" s="81"/>
      <c r="B92" s="100" t="s">
        <v>245</v>
      </c>
      <c r="C92" s="75" t="s">
        <v>246</v>
      </c>
      <c r="D92" s="93"/>
      <c r="E92" s="90"/>
      <c r="F92" s="11"/>
      <c r="G92" s="11"/>
    </row>
    <row r="93" spans="1:7" s="32" customFormat="1" ht="47.25" customHeight="1" hidden="1">
      <c r="A93" s="81"/>
      <c r="B93" s="100" t="s">
        <v>174</v>
      </c>
      <c r="C93" s="75" t="s">
        <v>246</v>
      </c>
      <c r="D93" s="93" t="s">
        <v>64</v>
      </c>
      <c r="E93" s="90"/>
      <c r="F93" s="11"/>
      <c r="G93" s="11"/>
    </row>
    <row r="94" spans="1:7" s="32" customFormat="1" ht="35.25">
      <c r="A94" s="77">
        <v>3</v>
      </c>
      <c r="B94" s="83" t="s">
        <v>185</v>
      </c>
      <c r="C94" s="92" t="s">
        <v>136</v>
      </c>
      <c r="D94" s="93"/>
      <c r="E94" s="89">
        <f>E95</f>
        <v>3643.8</v>
      </c>
      <c r="F94" s="11"/>
      <c r="G94" s="11"/>
    </row>
    <row r="95" spans="1:7" s="32" customFormat="1" ht="24" customHeight="1">
      <c r="A95" s="81"/>
      <c r="B95" s="12" t="s">
        <v>230</v>
      </c>
      <c r="C95" s="93" t="s">
        <v>137</v>
      </c>
      <c r="D95" s="93"/>
      <c r="E95" s="90">
        <f>E96</f>
        <v>3643.8</v>
      </c>
      <c r="F95" s="11"/>
      <c r="G95" s="11"/>
    </row>
    <row r="96" spans="1:7" s="32" customFormat="1" ht="35.25">
      <c r="A96" s="81"/>
      <c r="B96" s="12" t="s">
        <v>138</v>
      </c>
      <c r="C96" s="93" t="s">
        <v>139</v>
      </c>
      <c r="D96" s="93"/>
      <c r="E96" s="90">
        <f>E97</f>
        <v>3643.8</v>
      </c>
      <c r="F96" s="11"/>
      <c r="G96" s="11"/>
    </row>
    <row r="97" spans="1:7" s="32" customFormat="1" ht="45" customHeight="1">
      <c r="A97" s="81"/>
      <c r="B97" s="12" t="s">
        <v>79</v>
      </c>
      <c r="C97" s="93" t="s">
        <v>140</v>
      </c>
      <c r="D97" s="93"/>
      <c r="E97" s="90">
        <f>E98</f>
        <v>3643.8</v>
      </c>
      <c r="F97" s="11"/>
      <c r="G97" s="11"/>
    </row>
    <row r="98" spans="1:7" s="32" customFormat="1" ht="35.25">
      <c r="A98" s="81"/>
      <c r="B98" s="80" t="s">
        <v>174</v>
      </c>
      <c r="C98" s="93" t="s">
        <v>140</v>
      </c>
      <c r="D98" s="93" t="s">
        <v>64</v>
      </c>
      <c r="E98" s="90">
        <f>'ПРИЛОЖЕНИЕ 5'!H130</f>
        <v>3643.8</v>
      </c>
      <c r="F98" s="11"/>
      <c r="G98" s="11"/>
    </row>
    <row r="99" spans="1:7" s="49" customFormat="1" ht="46.5" customHeight="1" hidden="1">
      <c r="A99" s="81">
        <v>8</v>
      </c>
      <c r="B99" s="78" t="s">
        <v>186</v>
      </c>
      <c r="C99" s="92" t="s">
        <v>141</v>
      </c>
      <c r="D99" s="93"/>
      <c r="E99" s="89">
        <f>E100</f>
        <v>0</v>
      </c>
      <c r="F99" s="11"/>
      <c r="G99" s="11"/>
    </row>
    <row r="100" spans="1:7" s="49" customFormat="1" ht="26.25" customHeight="1" hidden="1">
      <c r="A100" s="81"/>
      <c r="B100" s="80" t="s">
        <v>74</v>
      </c>
      <c r="C100" s="93" t="s">
        <v>142</v>
      </c>
      <c r="D100" s="93"/>
      <c r="E100" s="90">
        <f>E101</f>
        <v>0</v>
      </c>
      <c r="F100" s="11"/>
      <c r="G100" s="11"/>
    </row>
    <row r="101" spans="1:7" s="49" customFormat="1" ht="26.25" customHeight="1" hidden="1">
      <c r="A101" s="81"/>
      <c r="B101" s="80" t="s">
        <v>143</v>
      </c>
      <c r="C101" s="93" t="s">
        <v>144</v>
      </c>
      <c r="D101" s="93"/>
      <c r="E101" s="90">
        <f>E102</f>
        <v>0</v>
      </c>
      <c r="F101" s="11"/>
      <c r="G101" s="11"/>
    </row>
    <row r="102" spans="1:7" s="49" customFormat="1" ht="27" customHeight="1" hidden="1">
      <c r="A102" s="81"/>
      <c r="B102" s="80" t="s">
        <v>80</v>
      </c>
      <c r="C102" s="93" t="s">
        <v>145</v>
      </c>
      <c r="D102" s="93"/>
      <c r="E102" s="90">
        <f>E103</f>
        <v>0</v>
      </c>
      <c r="F102" s="11"/>
      <c r="G102" s="11"/>
    </row>
    <row r="103" spans="1:7" s="49" customFormat="1" ht="39.75" customHeight="1" hidden="1">
      <c r="A103" s="81"/>
      <c r="B103" s="80" t="s">
        <v>174</v>
      </c>
      <c r="C103" s="93" t="s">
        <v>145</v>
      </c>
      <c r="D103" s="93" t="s">
        <v>64</v>
      </c>
      <c r="E103" s="90">
        <v>0</v>
      </c>
      <c r="F103" s="11"/>
      <c r="G103" s="11"/>
    </row>
    <row r="104" spans="1:5" ht="39.75" customHeight="1">
      <c r="A104" s="77">
        <v>4</v>
      </c>
      <c r="B104" s="84" t="s">
        <v>187</v>
      </c>
      <c r="C104" s="92" t="s">
        <v>147</v>
      </c>
      <c r="D104" s="93"/>
      <c r="E104" s="89">
        <f>E108+E111+E112+E113+E117+E119+E120+E122+E131+E134</f>
        <v>4413.400000000001</v>
      </c>
    </row>
    <row r="105" spans="1:5" ht="23.25" customHeight="1">
      <c r="A105" s="81"/>
      <c r="B105" s="67" t="s">
        <v>230</v>
      </c>
      <c r="C105" s="93" t="s">
        <v>146</v>
      </c>
      <c r="D105" s="93"/>
      <c r="E105" s="90">
        <f>3494.2-33.4</f>
        <v>3460.7999999999997</v>
      </c>
    </row>
    <row r="106" spans="1:5" ht="30" customHeight="1">
      <c r="A106" s="81"/>
      <c r="B106" s="12" t="s">
        <v>148</v>
      </c>
      <c r="C106" s="93" t="s">
        <v>149</v>
      </c>
      <c r="D106" s="93"/>
      <c r="E106" s="90">
        <f>E107</f>
        <v>778.5</v>
      </c>
    </row>
    <row r="107" spans="1:5" ht="27" customHeight="1">
      <c r="A107" s="81"/>
      <c r="B107" s="12" t="s">
        <v>55</v>
      </c>
      <c r="C107" s="93" t="s">
        <v>150</v>
      </c>
      <c r="D107" s="93"/>
      <c r="E107" s="90">
        <f>E108</f>
        <v>778.5</v>
      </c>
    </row>
    <row r="108" spans="1:5" ht="52.5">
      <c r="A108" s="81"/>
      <c r="B108" s="12" t="s">
        <v>62</v>
      </c>
      <c r="C108" s="93" t="s">
        <v>150</v>
      </c>
      <c r="D108" s="93" t="s">
        <v>63</v>
      </c>
      <c r="E108" s="90">
        <f>'ПРИЛОЖЕНИЕ 5'!H26</f>
        <v>778.5</v>
      </c>
    </row>
    <row r="109" spans="1:5" ht="17.25">
      <c r="A109" s="81"/>
      <c r="B109" s="67" t="s">
        <v>151</v>
      </c>
      <c r="C109" s="93" t="s">
        <v>152</v>
      </c>
      <c r="D109" s="93"/>
      <c r="E109" s="90">
        <f>2883.1-33.4</f>
        <v>2849.7</v>
      </c>
    </row>
    <row r="110" spans="1:5" ht="29.25" customHeight="1">
      <c r="A110" s="81"/>
      <c r="B110" s="12" t="s">
        <v>55</v>
      </c>
      <c r="C110" s="93" t="s">
        <v>153</v>
      </c>
      <c r="D110" s="93"/>
      <c r="E110" s="90">
        <f>'ПРИЛОЖЕНИЕ 5'!H31</f>
        <v>3466.5</v>
      </c>
    </row>
    <row r="111" spans="1:5" ht="52.5">
      <c r="A111" s="81"/>
      <c r="B111" s="12" t="s">
        <v>62</v>
      </c>
      <c r="C111" s="93" t="s">
        <v>153</v>
      </c>
      <c r="D111" s="93" t="s">
        <v>63</v>
      </c>
      <c r="E111" s="90">
        <f>'ПРИЛОЖЕНИЕ 5'!H32</f>
        <v>3315.5</v>
      </c>
    </row>
    <row r="112" spans="1:5" ht="45" customHeight="1">
      <c r="A112" s="81"/>
      <c r="B112" s="80" t="s">
        <v>174</v>
      </c>
      <c r="C112" s="93" t="s">
        <v>153</v>
      </c>
      <c r="D112" s="93" t="s">
        <v>64</v>
      </c>
      <c r="E112" s="90">
        <f>'ПРИЛОЖЕНИЕ 5'!H33</f>
        <v>120</v>
      </c>
    </row>
    <row r="113" spans="1:5" ht="24.75" customHeight="1">
      <c r="A113" s="81"/>
      <c r="B113" s="80" t="s">
        <v>68</v>
      </c>
      <c r="C113" s="93" t="s">
        <v>153</v>
      </c>
      <c r="D113" s="93" t="s">
        <v>65</v>
      </c>
      <c r="E113" s="90">
        <f>'ПРИЛОЖЕНИЕ 5'!H34</f>
        <v>31</v>
      </c>
    </row>
    <row r="114" spans="1:5" ht="42.75" customHeight="1" hidden="1">
      <c r="A114" s="81"/>
      <c r="B114" s="80" t="s">
        <v>409</v>
      </c>
      <c r="C114" s="93" t="s">
        <v>410</v>
      </c>
      <c r="D114" s="93"/>
      <c r="E114" s="90">
        <f>E115</f>
        <v>258.8</v>
      </c>
    </row>
    <row r="115" spans="1:5" ht="47.25" customHeight="1" hidden="1">
      <c r="A115" s="81"/>
      <c r="B115" s="80" t="s">
        <v>174</v>
      </c>
      <c r="C115" s="93" t="s">
        <v>410</v>
      </c>
      <c r="D115" s="93" t="s">
        <v>64</v>
      </c>
      <c r="E115" s="90">
        <f>'ПРИЛОЖЕНИЕ 5'!H77</f>
        <v>258.8</v>
      </c>
    </row>
    <row r="116" spans="1:5" ht="45.75" customHeight="1">
      <c r="A116" s="81"/>
      <c r="B116" s="73" t="s">
        <v>75</v>
      </c>
      <c r="C116" s="93" t="s">
        <v>157</v>
      </c>
      <c r="D116" s="93"/>
      <c r="E116" s="90">
        <f>E117</f>
        <v>46</v>
      </c>
    </row>
    <row r="117" spans="1:5" ht="40.5" customHeight="1">
      <c r="A117" s="81"/>
      <c r="B117" s="80" t="s">
        <v>174</v>
      </c>
      <c r="C117" s="93" t="s">
        <v>157</v>
      </c>
      <c r="D117" s="93" t="s">
        <v>64</v>
      </c>
      <c r="E117" s="90">
        <f>'ПРИЛОЖЕНИЕ 5'!H79</f>
        <v>46</v>
      </c>
    </row>
    <row r="118" spans="1:5" ht="35.25">
      <c r="A118" s="81"/>
      <c r="B118" s="67" t="s">
        <v>30</v>
      </c>
      <c r="C118" s="93" t="s">
        <v>158</v>
      </c>
      <c r="D118" s="93"/>
      <c r="E118" s="90">
        <f>E119+E120</f>
        <v>118.6</v>
      </c>
    </row>
    <row r="119" spans="1:5" ht="52.5">
      <c r="A119" s="81"/>
      <c r="B119" s="12" t="s">
        <v>62</v>
      </c>
      <c r="C119" s="93" t="s">
        <v>158</v>
      </c>
      <c r="D119" s="93" t="s">
        <v>63</v>
      </c>
      <c r="E119" s="90">
        <f>'ПРИЛОЖЕНИЕ 5'!H99</f>
        <v>118.6</v>
      </c>
    </row>
    <row r="120" spans="1:5" ht="39" customHeight="1">
      <c r="A120" s="81"/>
      <c r="B120" s="80" t="s">
        <v>174</v>
      </c>
      <c r="C120" s="93" t="s">
        <v>158</v>
      </c>
      <c r="D120" s="93" t="s">
        <v>64</v>
      </c>
      <c r="E120" s="90">
        <f>'ПРИЛОЖЕНИЕ 5'!H100</f>
        <v>0</v>
      </c>
    </row>
    <row r="121" spans="1:5" ht="35.25">
      <c r="A121" s="81"/>
      <c r="B121" s="80" t="s">
        <v>91</v>
      </c>
      <c r="C121" s="93" t="s">
        <v>154</v>
      </c>
      <c r="D121" s="93"/>
      <c r="E121" s="90">
        <f>E122</f>
        <v>3.8</v>
      </c>
    </row>
    <row r="122" spans="1:5" ht="35.25">
      <c r="A122" s="81"/>
      <c r="B122" s="80" t="s">
        <v>174</v>
      </c>
      <c r="C122" s="93" t="s">
        <v>154</v>
      </c>
      <c r="D122" s="93" t="s">
        <v>64</v>
      </c>
      <c r="E122" s="90">
        <f>'ПРИЛОЖЕНИЕ 5'!H36</f>
        <v>3.8</v>
      </c>
    </row>
    <row r="123" spans="1:5" ht="33" customHeight="1" hidden="1">
      <c r="A123" s="81"/>
      <c r="B123" s="80" t="s">
        <v>231</v>
      </c>
      <c r="C123" s="96" t="s">
        <v>241</v>
      </c>
      <c r="D123" s="93"/>
      <c r="E123" s="90">
        <f>E125</f>
        <v>0</v>
      </c>
    </row>
    <row r="124" spans="1:5" ht="25.5" customHeight="1" hidden="1">
      <c r="A124" s="81"/>
      <c r="B124" s="80" t="s">
        <v>232</v>
      </c>
      <c r="C124" s="96" t="s">
        <v>240</v>
      </c>
      <c r="D124" s="93"/>
      <c r="E124" s="90">
        <f>E125</f>
        <v>0</v>
      </c>
    </row>
    <row r="125" spans="1:5" ht="39" customHeight="1" hidden="1">
      <c r="A125" s="81"/>
      <c r="B125" s="80" t="s">
        <v>68</v>
      </c>
      <c r="C125" s="96" t="s">
        <v>240</v>
      </c>
      <c r="D125" s="93" t="s">
        <v>65</v>
      </c>
      <c r="E125" s="90">
        <f>'ПРИЛОЖЕНИЕ 5'!H48</f>
        <v>0</v>
      </c>
    </row>
    <row r="126" spans="1:5" ht="40.5" customHeight="1" hidden="1">
      <c r="A126" s="81"/>
      <c r="B126" s="100" t="s">
        <v>227</v>
      </c>
      <c r="C126" s="96" t="s">
        <v>220</v>
      </c>
      <c r="D126" s="93"/>
      <c r="E126" s="90">
        <f>E128</f>
        <v>0</v>
      </c>
    </row>
    <row r="127" spans="1:5" ht="40.5" customHeight="1" hidden="1">
      <c r="A127" s="81"/>
      <c r="B127" s="100" t="s">
        <v>221</v>
      </c>
      <c r="C127" s="96" t="s">
        <v>222</v>
      </c>
      <c r="D127" s="93"/>
      <c r="E127" s="90">
        <v>0</v>
      </c>
    </row>
    <row r="128" spans="1:5" ht="40.5" customHeight="1" hidden="1">
      <c r="A128" s="81"/>
      <c r="B128" s="100" t="s">
        <v>174</v>
      </c>
      <c r="C128" s="96" t="s">
        <v>222</v>
      </c>
      <c r="D128" s="93" t="s">
        <v>64</v>
      </c>
      <c r="E128" s="90">
        <f>'ПРИЛОЖЕНИЕ 5'!H88</f>
        <v>0</v>
      </c>
    </row>
    <row r="129" spans="1:5" ht="17.25">
      <c r="A129" s="81"/>
      <c r="B129" s="80" t="s">
        <v>234</v>
      </c>
      <c r="C129" s="93" t="s">
        <v>205</v>
      </c>
      <c r="D129" s="93"/>
      <c r="E129" s="90">
        <f>E131</f>
        <v>0</v>
      </c>
    </row>
    <row r="130" spans="1:5" ht="44.25" customHeight="1">
      <c r="A130" s="81"/>
      <c r="B130" s="80" t="s">
        <v>405</v>
      </c>
      <c r="C130" s="93" t="s">
        <v>206</v>
      </c>
      <c r="D130" s="93"/>
      <c r="E130" s="90">
        <f>E131</f>
        <v>0</v>
      </c>
    </row>
    <row r="131" spans="1:5" ht="44.25" customHeight="1">
      <c r="A131" s="81"/>
      <c r="B131" s="80" t="s">
        <v>174</v>
      </c>
      <c r="C131" s="93" t="s">
        <v>206</v>
      </c>
      <c r="D131" s="93" t="s">
        <v>64</v>
      </c>
      <c r="E131" s="90">
        <f>'ПРИЛОЖЕНИЕ 5'!H147</f>
        <v>0</v>
      </c>
    </row>
    <row r="132" spans="1:5" ht="36.75" customHeight="1">
      <c r="A132" s="81"/>
      <c r="B132" s="70" t="s">
        <v>100</v>
      </c>
      <c r="C132" s="75" t="s">
        <v>251</v>
      </c>
      <c r="D132" s="93"/>
      <c r="E132" s="90">
        <f>E134</f>
        <v>0</v>
      </c>
    </row>
    <row r="133" spans="1:5" ht="39.75" customHeight="1">
      <c r="A133" s="81"/>
      <c r="B133" s="70" t="s">
        <v>247</v>
      </c>
      <c r="C133" s="75" t="s">
        <v>252</v>
      </c>
      <c r="D133" s="93"/>
      <c r="E133" s="90">
        <f>E134</f>
        <v>0</v>
      </c>
    </row>
    <row r="134" spans="1:5" ht="27.75" customHeight="1">
      <c r="A134" s="81"/>
      <c r="B134" s="74" t="s">
        <v>67</v>
      </c>
      <c r="C134" s="75" t="s">
        <v>252</v>
      </c>
      <c r="D134" s="93" t="s">
        <v>66</v>
      </c>
      <c r="E134" s="90">
        <f>'ПРИЛОЖЕНИЕ 5'!H42</f>
        <v>0</v>
      </c>
    </row>
    <row r="135" spans="1:5" ht="34.5" customHeight="1">
      <c r="A135" s="77">
        <v>5</v>
      </c>
      <c r="B135" s="83" t="s">
        <v>190</v>
      </c>
      <c r="C135" s="92" t="s">
        <v>192</v>
      </c>
      <c r="D135" s="93"/>
      <c r="E135" s="89">
        <f>'ПРИЛОЖЕНИЕ 5'!H148</f>
        <v>436.8</v>
      </c>
    </row>
    <row r="136" spans="1:5" ht="34.5" customHeight="1" hidden="1">
      <c r="A136" s="81"/>
      <c r="B136" s="76" t="s">
        <v>260</v>
      </c>
      <c r="C136" s="68" t="s">
        <v>261</v>
      </c>
      <c r="D136" s="93"/>
      <c r="E136" s="89">
        <f>E139</f>
        <v>0</v>
      </c>
    </row>
    <row r="137" spans="1:5" ht="34.5" customHeight="1" hidden="1">
      <c r="A137" s="81"/>
      <c r="B137" s="76" t="s">
        <v>169</v>
      </c>
      <c r="C137" s="68" t="s">
        <v>262</v>
      </c>
      <c r="D137" s="93"/>
      <c r="E137" s="90">
        <f>E139</f>
        <v>0</v>
      </c>
    </row>
    <row r="138" spans="1:5" ht="34.5" customHeight="1" hidden="1">
      <c r="A138" s="81"/>
      <c r="B138" s="76" t="s">
        <v>81</v>
      </c>
      <c r="C138" s="68" t="s">
        <v>263</v>
      </c>
      <c r="D138" s="93"/>
      <c r="E138" s="90">
        <f>E139</f>
        <v>0</v>
      </c>
    </row>
    <row r="139" spans="1:5" ht="34.5" customHeight="1" hidden="1">
      <c r="A139" s="81"/>
      <c r="B139" s="70" t="s">
        <v>174</v>
      </c>
      <c r="C139" s="68" t="s">
        <v>263</v>
      </c>
      <c r="D139" s="93" t="s">
        <v>64</v>
      </c>
      <c r="E139" s="90">
        <f>'ПРИЛОЖЕНИЕ 5'!H159</f>
        <v>0</v>
      </c>
    </row>
    <row r="140" spans="1:5" ht="37.5" customHeight="1" hidden="1">
      <c r="A140" s="81"/>
      <c r="B140" s="80" t="s">
        <v>50</v>
      </c>
      <c r="C140" s="93" t="s">
        <v>198</v>
      </c>
      <c r="D140" s="93"/>
      <c r="E140" s="89">
        <v>0</v>
      </c>
    </row>
    <row r="141" spans="1:5" ht="42.75" customHeight="1" hidden="1">
      <c r="A141" s="81"/>
      <c r="B141" s="80" t="s">
        <v>168</v>
      </c>
      <c r="C141" s="93" t="s">
        <v>196</v>
      </c>
      <c r="D141" s="93"/>
      <c r="E141" s="90">
        <f>E143</f>
        <v>0</v>
      </c>
    </row>
    <row r="142" spans="1:5" ht="39.75" customHeight="1" hidden="1">
      <c r="A142" s="81"/>
      <c r="B142" s="80" t="s">
        <v>53</v>
      </c>
      <c r="C142" s="93" t="s">
        <v>197</v>
      </c>
      <c r="D142" s="93"/>
      <c r="E142" s="90">
        <f>E143</f>
        <v>0</v>
      </c>
    </row>
    <row r="143" spans="1:5" ht="37.5" customHeight="1" hidden="1">
      <c r="A143" s="81"/>
      <c r="B143" s="80" t="s">
        <v>174</v>
      </c>
      <c r="C143" s="93" t="s">
        <v>197</v>
      </c>
      <c r="D143" s="93" t="s">
        <v>64</v>
      </c>
      <c r="E143" s="90">
        <f>'ПРИЛОЖЕНИЕ 5'!H168</f>
        <v>0</v>
      </c>
    </row>
    <row r="144" spans="1:5" ht="37.5" customHeight="1" hidden="1">
      <c r="A144" s="81"/>
      <c r="B144" s="70" t="s">
        <v>167</v>
      </c>
      <c r="C144" s="68" t="s">
        <v>381</v>
      </c>
      <c r="D144" s="93"/>
      <c r="E144" s="90">
        <v>0</v>
      </c>
    </row>
    <row r="145" spans="1:5" ht="37.5" customHeight="1" hidden="1">
      <c r="A145" s="81"/>
      <c r="B145" s="70" t="s">
        <v>54</v>
      </c>
      <c r="C145" s="68" t="s">
        <v>382</v>
      </c>
      <c r="D145" s="93"/>
      <c r="E145" s="90">
        <v>0</v>
      </c>
    </row>
    <row r="146" spans="1:5" ht="37.5" customHeight="1" hidden="1">
      <c r="A146" s="81"/>
      <c r="B146" s="70" t="s">
        <v>174</v>
      </c>
      <c r="C146" s="68" t="s">
        <v>382</v>
      </c>
      <c r="D146" s="93" t="s">
        <v>64</v>
      </c>
      <c r="E146" s="90">
        <f>'ПРИЛОЖЕНИЕ 5'!H171</f>
        <v>0</v>
      </c>
    </row>
    <row r="147" spans="1:5" ht="24" customHeight="1" hidden="1">
      <c r="A147" s="81"/>
      <c r="B147" s="80" t="s">
        <v>166</v>
      </c>
      <c r="C147" s="93" t="s">
        <v>201</v>
      </c>
      <c r="D147" s="93"/>
      <c r="E147" s="90">
        <v>0</v>
      </c>
    </row>
    <row r="148" spans="1:5" ht="27.75" customHeight="1" hidden="1">
      <c r="A148" s="81"/>
      <c r="B148" s="80" t="s">
        <v>82</v>
      </c>
      <c r="C148" s="93" t="s">
        <v>202</v>
      </c>
      <c r="D148" s="93"/>
      <c r="E148" s="90">
        <f>E149</f>
        <v>0</v>
      </c>
    </row>
    <row r="149" spans="1:5" ht="37.5" customHeight="1" hidden="1">
      <c r="A149" s="81"/>
      <c r="B149" s="80" t="s">
        <v>174</v>
      </c>
      <c r="C149" s="93" t="s">
        <v>202</v>
      </c>
      <c r="D149" s="93" t="s">
        <v>64</v>
      </c>
      <c r="E149" s="90">
        <f>'ПРИЛОЖЕНИЕ 5'!H174</f>
        <v>0</v>
      </c>
    </row>
    <row r="150" spans="1:5" ht="27.75" customHeight="1" hidden="1">
      <c r="A150" s="81"/>
      <c r="B150" s="80" t="s">
        <v>412</v>
      </c>
      <c r="C150" s="93" t="s">
        <v>411</v>
      </c>
      <c r="D150" s="93"/>
      <c r="E150" s="90">
        <v>0</v>
      </c>
    </row>
    <row r="151" spans="1:5" ht="38.25" customHeight="1" hidden="1">
      <c r="A151" s="81"/>
      <c r="B151" s="80" t="s">
        <v>174</v>
      </c>
      <c r="C151" s="93" t="s">
        <v>411</v>
      </c>
      <c r="D151" s="93" t="s">
        <v>64</v>
      </c>
      <c r="E151" s="90">
        <v>0</v>
      </c>
    </row>
    <row r="152" spans="1:5" ht="19.5" customHeight="1">
      <c r="A152" s="81"/>
      <c r="B152" s="12" t="s">
        <v>230</v>
      </c>
      <c r="C152" s="93" t="s">
        <v>193</v>
      </c>
      <c r="D152" s="93"/>
      <c r="E152" s="89">
        <f>'ПРИЛОЖЕНИЕ 5'!H202</f>
        <v>0</v>
      </c>
    </row>
    <row r="153" spans="1:5" ht="37.5" customHeight="1" hidden="1">
      <c r="A153" s="85"/>
      <c r="B153" s="86" t="s">
        <v>189</v>
      </c>
      <c r="C153" s="93" t="s">
        <v>194</v>
      </c>
      <c r="D153" s="93"/>
      <c r="E153" s="90">
        <f>E155+E156+E157</f>
        <v>0</v>
      </c>
    </row>
    <row r="154" spans="1:5" ht="62.25" customHeight="1" hidden="1">
      <c r="A154" s="85"/>
      <c r="B154" s="67" t="s">
        <v>84</v>
      </c>
      <c r="C154" s="93" t="s">
        <v>195</v>
      </c>
      <c r="D154" s="93"/>
      <c r="E154" s="90">
        <f>E155+E156+E157</f>
        <v>0</v>
      </c>
    </row>
    <row r="155" spans="1:5" ht="59.25" customHeight="1" hidden="1">
      <c r="A155" s="85"/>
      <c r="B155" s="73" t="s">
        <v>62</v>
      </c>
      <c r="C155" s="93" t="s">
        <v>195</v>
      </c>
      <c r="D155" s="93" t="s">
        <v>63</v>
      </c>
      <c r="E155" s="90">
        <v>0</v>
      </c>
    </row>
    <row r="156" spans="1:5" ht="38.25" customHeight="1" hidden="1">
      <c r="A156" s="85"/>
      <c r="B156" s="80" t="s">
        <v>174</v>
      </c>
      <c r="C156" s="93" t="s">
        <v>195</v>
      </c>
      <c r="D156" s="93" t="s">
        <v>64</v>
      </c>
      <c r="E156" s="90">
        <v>0</v>
      </c>
    </row>
    <row r="157" spans="1:5" ht="39.75" customHeight="1" hidden="1">
      <c r="A157" s="85"/>
      <c r="B157" s="80" t="s">
        <v>68</v>
      </c>
      <c r="C157" s="93" t="s">
        <v>195</v>
      </c>
      <c r="D157" s="93" t="s">
        <v>65</v>
      </c>
      <c r="E157" s="90">
        <v>0</v>
      </c>
    </row>
    <row r="158" spans="1:5" ht="40.5" customHeight="1">
      <c r="A158" s="85"/>
      <c r="B158" s="87" t="s">
        <v>215</v>
      </c>
      <c r="C158" s="97" t="s">
        <v>214</v>
      </c>
      <c r="D158" s="97"/>
      <c r="E158" s="90">
        <f>E160</f>
        <v>0</v>
      </c>
    </row>
    <row r="159" spans="1:5" ht="103.5" customHeight="1">
      <c r="A159" s="85"/>
      <c r="B159" s="73" t="s">
        <v>253</v>
      </c>
      <c r="C159" s="97" t="s">
        <v>216</v>
      </c>
      <c r="D159" s="97"/>
      <c r="E159" s="90">
        <f>E160</f>
        <v>0</v>
      </c>
    </row>
    <row r="160" spans="1:5" ht="37.5" customHeight="1">
      <c r="A160" s="85"/>
      <c r="B160" s="80" t="s">
        <v>174</v>
      </c>
      <c r="C160" s="97" t="s">
        <v>216</v>
      </c>
      <c r="D160" s="97" t="s">
        <v>64</v>
      </c>
      <c r="E160" s="90">
        <f>'ПРИЛОЖЕНИЕ 5'!H217</f>
        <v>0</v>
      </c>
    </row>
    <row r="161" spans="1:5" s="50" customFormat="1" ht="30" customHeight="1">
      <c r="A161" s="222">
        <v>6</v>
      </c>
      <c r="B161" s="88" t="s">
        <v>72</v>
      </c>
      <c r="C161" s="219" t="s">
        <v>160</v>
      </c>
      <c r="D161" s="97"/>
      <c r="E161" s="89">
        <f>E162</f>
        <v>27.6</v>
      </c>
    </row>
    <row r="162" spans="1:5" ht="35.25">
      <c r="A162" s="85"/>
      <c r="B162" s="87" t="s">
        <v>223</v>
      </c>
      <c r="C162" s="97" t="s">
        <v>191</v>
      </c>
      <c r="D162" s="97"/>
      <c r="E162" s="90">
        <f>E164</f>
        <v>27.6</v>
      </c>
    </row>
    <row r="163" spans="1:5" ht="35.25">
      <c r="A163" s="85"/>
      <c r="B163" s="87" t="s">
        <v>100</v>
      </c>
      <c r="C163" s="97" t="s">
        <v>224</v>
      </c>
      <c r="D163" s="97"/>
      <c r="E163" s="90">
        <f>E165</f>
        <v>27.6</v>
      </c>
    </row>
    <row r="164" spans="1:5" ht="35.25">
      <c r="A164" s="85"/>
      <c r="B164" s="87" t="s">
        <v>225</v>
      </c>
      <c r="C164" s="98" t="s">
        <v>226</v>
      </c>
      <c r="D164" s="97"/>
      <c r="E164" s="90">
        <f>E165</f>
        <v>27.6</v>
      </c>
    </row>
    <row r="165" spans="1:5" ht="26.25" customHeight="1">
      <c r="A165" s="85"/>
      <c r="B165" s="87" t="s">
        <v>67</v>
      </c>
      <c r="C165" s="98" t="s">
        <v>226</v>
      </c>
      <c r="D165" s="97" t="s">
        <v>66</v>
      </c>
      <c r="E165" s="91">
        <f>'ПРИЛОЖЕНИЕ 5'!H18</f>
        <v>27.6</v>
      </c>
    </row>
    <row r="166" spans="1:7" s="50" customFormat="1" ht="32.25" customHeight="1">
      <c r="A166" s="77">
        <v>7</v>
      </c>
      <c r="B166" s="84" t="s">
        <v>87</v>
      </c>
      <c r="C166" s="92" t="s">
        <v>161</v>
      </c>
      <c r="D166" s="93"/>
      <c r="E166" s="89">
        <f>E170+E174</f>
        <v>5</v>
      </c>
      <c r="F166" s="11"/>
      <c r="G166" s="11"/>
    </row>
    <row r="167" spans="1:7" s="50" customFormat="1" ht="24" customHeight="1">
      <c r="A167" s="81"/>
      <c r="B167" s="67" t="s">
        <v>88</v>
      </c>
      <c r="C167" s="93" t="s">
        <v>163</v>
      </c>
      <c r="D167" s="93"/>
      <c r="E167" s="90">
        <f>E168</f>
        <v>5</v>
      </c>
      <c r="F167" s="11"/>
      <c r="G167" s="11"/>
    </row>
    <row r="168" spans="1:7" s="50" customFormat="1" ht="24.75" customHeight="1">
      <c r="A168" s="81"/>
      <c r="B168" s="12" t="s">
        <v>162</v>
      </c>
      <c r="C168" s="93" t="s">
        <v>164</v>
      </c>
      <c r="D168" s="93"/>
      <c r="E168" s="90">
        <f>E169</f>
        <v>5</v>
      </c>
      <c r="F168" s="11"/>
      <c r="G168" s="11"/>
    </row>
    <row r="169" spans="1:7" s="50" customFormat="1" ht="23.25" customHeight="1">
      <c r="A169" s="81"/>
      <c r="B169" s="12" t="s">
        <v>22</v>
      </c>
      <c r="C169" s="93" t="s">
        <v>165</v>
      </c>
      <c r="D169" s="93"/>
      <c r="E169" s="90">
        <f>E170</f>
        <v>5</v>
      </c>
      <c r="F169" s="11"/>
      <c r="G169" s="11"/>
    </row>
    <row r="170" spans="1:7" s="50" customFormat="1" ht="17.25">
      <c r="A170" s="81"/>
      <c r="B170" s="80" t="s">
        <v>68</v>
      </c>
      <c r="C170" s="93" t="s">
        <v>165</v>
      </c>
      <c r="D170" s="93" t="s">
        <v>65</v>
      </c>
      <c r="E170" s="90">
        <f>'ПРИЛОЖЕНИЕ 5'!H59</f>
        <v>5</v>
      </c>
      <c r="F170" s="11"/>
      <c r="G170" s="11"/>
    </row>
    <row r="171" spans="1:7" s="50" customFormat="1" ht="17.25" hidden="1">
      <c r="A171" s="81"/>
      <c r="B171" s="69" t="s">
        <v>400</v>
      </c>
      <c r="C171" s="75" t="s">
        <v>396</v>
      </c>
      <c r="D171" s="93"/>
      <c r="E171" s="90">
        <f>E174</f>
        <v>0</v>
      </c>
      <c r="F171" s="11"/>
      <c r="G171" s="11"/>
    </row>
    <row r="172" spans="1:7" s="50" customFormat="1" ht="17.25" hidden="1">
      <c r="A172" s="81"/>
      <c r="B172" s="69" t="s">
        <v>398</v>
      </c>
      <c r="C172" s="75" t="s">
        <v>397</v>
      </c>
      <c r="D172" s="93"/>
      <c r="E172" s="90">
        <f>E174</f>
        <v>0</v>
      </c>
      <c r="F172" s="11"/>
      <c r="G172" s="11"/>
    </row>
    <row r="173" spans="1:7" s="50" customFormat="1" ht="35.25" hidden="1">
      <c r="A173" s="81"/>
      <c r="B173" s="70" t="s">
        <v>407</v>
      </c>
      <c r="C173" s="75" t="s">
        <v>403</v>
      </c>
      <c r="D173" s="93"/>
      <c r="E173" s="90">
        <f>E174</f>
        <v>0</v>
      </c>
      <c r="F173" s="11"/>
      <c r="G173" s="11"/>
    </row>
    <row r="174" spans="1:7" s="50" customFormat="1" ht="17.25" hidden="1">
      <c r="A174" s="81"/>
      <c r="B174" s="74" t="s">
        <v>67</v>
      </c>
      <c r="C174" s="75" t="s">
        <v>403</v>
      </c>
      <c r="D174" s="93" t="s">
        <v>66</v>
      </c>
      <c r="E174" s="90">
        <f>'ПРИЛОЖЕНИЕ 5'!H269</f>
        <v>0</v>
      </c>
      <c r="F174" s="11"/>
      <c r="G174" s="11"/>
    </row>
    <row r="175" spans="1:7" ht="24" customHeight="1">
      <c r="A175" s="81"/>
      <c r="B175" s="78" t="s">
        <v>32</v>
      </c>
      <c r="C175" s="79"/>
      <c r="D175" s="93"/>
      <c r="E175" s="89">
        <f>E9</f>
        <v>10521.699999999999</v>
      </c>
      <c r="F175" s="32"/>
      <c r="G175" s="32"/>
    </row>
    <row r="176" ht="0" customHeight="1" hidden="1"/>
    <row r="177" spans="1:5" ht="24" customHeight="1">
      <c r="A177" s="53" t="s">
        <v>177</v>
      </c>
      <c r="B177" s="54"/>
      <c r="C177" s="55"/>
      <c r="D177" s="55"/>
      <c r="E177" s="55"/>
    </row>
    <row r="178" spans="1:5" ht="19.5">
      <c r="A178" s="493" t="s">
        <v>48</v>
      </c>
      <c r="B178" s="493"/>
      <c r="C178" s="494" t="s">
        <v>188</v>
      </c>
      <c r="D178" s="494"/>
      <c r="E178" s="494"/>
    </row>
  </sheetData>
  <sheetProtection/>
  <mergeCells count="6">
    <mergeCell ref="B1:E1"/>
    <mergeCell ref="B3:E3"/>
    <mergeCell ref="A4:E4"/>
    <mergeCell ref="E6:E7"/>
    <mergeCell ref="A178:B178"/>
    <mergeCell ref="C178:E178"/>
  </mergeCells>
  <printOptions/>
  <pageMargins left="1.1811023622047245" right="0.3937007874015748" top="0.5905511811023623" bottom="0.5905511811023623" header="0.31496062992125984" footer="0.31496062992125984"/>
  <pageSetup fitToHeight="3" horizontalDpi="600" verticalDpi="600" orientation="portrait" paperSize="9" scale="50" r:id="rId1"/>
  <rowBreaks count="1" manualBreakCount="1">
    <brk id="88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S294"/>
  <sheetViews>
    <sheetView view="pageBreakPreview" zoomScale="60" zoomScalePageLayoutView="70" workbookViewId="0" topLeftCell="A224">
      <selection activeCell="H235" sqref="H235"/>
    </sheetView>
  </sheetViews>
  <sheetFormatPr defaultColWidth="9.125" defaultRowHeight="12.75"/>
  <cols>
    <col min="1" max="1" width="7.125" style="21" customWidth="1"/>
    <col min="2" max="2" width="99.375" style="23" customWidth="1"/>
    <col min="3" max="3" width="8.875" style="23" customWidth="1"/>
    <col min="4" max="4" width="7.25390625" style="26" customWidth="1"/>
    <col min="5" max="5" width="8.75390625" style="26" customWidth="1"/>
    <col min="6" max="6" width="23.125" style="26" customWidth="1"/>
    <col min="7" max="7" width="9.125" style="26" customWidth="1"/>
    <col min="8" max="8" width="28.00390625" style="16" customWidth="1"/>
    <col min="9" max="9" width="13.875" style="1" customWidth="1"/>
    <col min="10" max="11" width="16.125" style="9" customWidth="1"/>
    <col min="12" max="12" width="9.50390625" style="1" bestFit="1" customWidth="1"/>
    <col min="13" max="16384" width="9.125" style="1" customWidth="1"/>
  </cols>
  <sheetData>
    <row r="1" spans="1:15" ht="88.5" customHeight="1" hidden="1">
      <c r="A1" s="501" t="s">
        <v>254</v>
      </c>
      <c r="B1" s="501"/>
      <c r="C1" s="501"/>
      <c r="D1" s="501"/>
      <c r="E1" s="501"/>
      <c r="F1" s="501"/>
      <c r="G1" s="501"/>
      <c r="H1" s="501"/>
      <c r="I1" s="10"/>
      <c r="J1" s="10"/>
      <c r="K1" s="10"/>
      <c r="L1" s="10"/>
      <c r="M1" s="10"/>
      <c r="N1" s="10"/>
      <c r="O1" s="10"/>
    </row>
    <row r="2" spans="1:15" ht="69" customHeight="1">
      <c r="A2" s="218" t="s">
        <v>408</v>
      </c>
      <c r="B2" s="218"/>
      <c r="C2" s="218"/>
      <c r="D2" s="218"/>
      <c r="E2" s="496" t="s">
        <v>597</v>
      </c>
      <c r="F2" s="496"/>
      <c r="G2" s="496"/>
      <c r="H2" s="496"/>
      <c r="I2" s="10"/>
      <c r="J2" s="10"/>
      <c r="K2" s="10"/>
      <c r="L2" s="10"/>
      <c r="M2" s="10"/>
      <c r="N2" s="10"/>
      <c r="O2" s="10"/>
    </row>
    <row r="3" spans="4:8" ht="59.25" customHeight="1">
      <c r="D3" s="23"/>
      <c r="E3" s="496" t="s">
        <v>563</v>
      </c>
      <c r="F3" s="496"/>
      <c r="G3" s="496"/>
      <c r="H3" s="496"/>
    </row>
    <row r="4" spans="2:8" ht="21" customHeight="1">
      <c r="B4" s="497" t="s">
        <v>583</v>
      </c>
      <c r="C4" s="497"/>
      <c r="D4" s="497"/>
      <c r="E4" s="497"/>
      <c r="F4" s="497"/>
      <c r="G4" s="497"/>
      <c r="H4" s="497"/>
    </row>
    <row r="5" spans="2:8" ht="6" customHeight="1">
      <c r="B5" s="18"/>
      <c r="C5" s="18"/>
      <c r="F5" s="498"/>
      <c r="G5" s="498"/>
      <c r="H5" s="498"/>
    </row>
    <row r="6" spans="1:8" ht="66" customHeight="1">
      <c r="A6" s="499" t="s">
        <v>580</v>
      </c>
      <c r="B6" s="499"/>
      <c r="C6" s="499"/>
      <c r="D6" s="499"/>
      <c r="E6" s="499"/>
      <c r="F6" s="499"/>
      <c r="G6" s="499"/>
      <c r="H6" s="499"/>
    </row>
    <row r="7" spans="1:11" ht="60" customHeight="1">
      <c r="A7" s="27"/>
      <c r="B7" s="19"/>
      <c r="C7" s="19"/>
      <c r="D7" s="25"/>
      <c r="E7" s="25"/>
      <c r="F7" s="25"/>
      <c r="G7" s="27"/>
      <c r="H7" s="33" t="s">
        <v>47</v>
      </c>
      <c r="I7" s="500"/>
      <c r="J7" s="500"/>
      <c r="K7" s="1"/>
    </row>
    <row r="8" spans="1:11" ht="18.75" customHeight="1">
      <c r="A8" s="28"/>
      <c r="B8" s="341"/>
      <c r="C8" s="502" t="s">
        <v>424</v>
      </c>
      <c r="D8" s="342"/>
      <c r="E8" s="342"/>
      <c r="F8" s="342"/>
      <c r="G8" s="342"/>
      <c r="H8" s="504" t="s">
        <v>3</v>
      </c>
      <c r="I8" s="506"/>
      <c r="J8" s="506"/>
      <c r="K8" s="1"/>
    </row>
    <row r="9" spans="1:11" ht="78.75" customHeight="1">
      <c r="A9" s="29" t="s">
        <v>41</v>
      </c>
      <c r="B9" s="343" t="s">
        <v>31</v>
      </c>
      <c r="C9" s="503"/>
      <c r="D9" s="344" t="s">
        <v>12</v>
      </c>
      <c r="E9" s="344" t="s">
        <v>13</v>
      </c>
      <c r="F9" s="345" t="s">
        <v>14</v>
      </c>
      <c r="G9" s="344" t="s">
        <v>15</v>
      </c>
      <c r="H9" s="505"/>
      <c r="J9" s="1"/>
      <c r="K9" s="1"/>
    </row>
    <row r="10" spans="1:11" ht="23.25">
      <c r="A10" s="30">
        <v>1</v>
      </c>
      <c r="B10" s="346">
        <v>2</v>
      </c>
      <c r="C10" s="346"/>
      <c r="D10" s="344" t="s">
        <v>27</v>
      </c>
      <c r="E10" s="344" t="s">
        <v>42</v>
      </c>
      <c r="F10" s="344" t="s">
        <v>28</v>
      </c>
      <c r="G10" s="347" t="s">
        <v>29</v>
      </c>
      <c r="H10" s="348">
        <v>8</v>
      </c>
      <c r="J10" s="1"/>
      <c r="K10" s="1"/>
    </row>
    <row r="11" spans="1:11" ht="43.5" customHeight="1">
      <c r="A11" s="417">
        <v>1</v>
      </c>
      <c r="B11" s="349" t="s">
        <v>511</v>
      </c>
      <c r="C11" s="480" t="s">
        <v>71</v>
      </c>
      <c r="D11" s="344"/>
      <c r="E11" s="344"/>
      <c r="F11" s="344"/>
      <c r="G11" s="347"/>
      <c r="H11" s="430">
        <f>H18</f>
        <v>27.6</v>
      </c>
      <c r="J11" s="1"/>
      <c r="K11" s="1"/>
    </row>
    <row r="12" spans="1:11" ht="39.75" customHeight="1">
      <c r="A12" s="17"/>
      <c r="B12" s="350" t="s">
        <v>26</v>
      </c>
      <c r="C12" s="344" t="s">
        <v>71</v>
      </c>
      <c r="D12" s="344" t="s">
        <v>16</v>
      </c>
      <c r="E12" s="344" t="s">
        <v>235</v>
      </c>
      <c r="F12" s="344"/>
      <c r="G12" s="347"/>
      <c r="H12" s="431">
        <f>H18</f>
        <v>27.6</v>
      </c>
      <c r="J12" s="1"/>
      <c r="K12" s="1"/>
    </row>
    <row r="13" spans="1:11" ht="52.5" customHeight="1">
      <c r="A13" s="30"/>
      <c r="B13" s="351" t="s">
        <v>21</v>
      </c>
      <c r="C13" s="344" t="s">
        <v>71</v>
      </c>
      <c r="D13" s="344" t="s">
        <v>16</v>
      </c>
      <c r="E13" s="344" t="s">
        <v>8</v>
      </c>
      <c r="F13" s="344"/>
      <c r="G13" s="347"/>
      <c r="H13" s="431">
        <f>H18</f>
        <v>27.6</v>
      </c>
      <c r="J13" s="1"/>
      <c r="K13" s="1"/>
    </row>
    <row r="14" spans="1:11" ht="48" customHeight="1">
      <c r="A14" s="30"/>
      <c r="B14" s="351" t="s">
        <v>72</v>
      </c>
      <c r="C14" s="344" t="s">
        <v>71</v>
      </c>
      <c r="D14" s="344" t="s">
        <v>16</v>
      </c>
      <c r="E14" s="344" t="s">
        <v>8</v>
      </c>
      <c r="F14" s="344" t="s">
        <v>160</v>
      </c>
      <c r="G14" s="347"/>
      <c r="H14" s="431">
        <f>H15</f>
        <v>27.6</v>
      </c>
      <c r="J14" s="1"/>
      <c r="K14" s="1"/>
    </row>
    <row r="15" spans="1:11" ht="55.5" customHeight="1">
      <c r="A15" s="30"/>
      <c r="B15" s="352" t="s">
        <v>223</v>
      </c>
      <c r="C15" s="344" t="s">
        <v>71</v>
      </c>
      <c r="D15" s="344" t="s">
        <v>16</v>
      </c>
      <c r="E15" s="344" t="s">
        <v>8</v>
      </c>
      <c r="F15" s="344" t="s">
        <v>191</v>
      </c>
      <c r="G15" s="347"/>
      <c r="H15" s="431">
        <f>H16</f>
        <v>27.6</v>
      </c>
      <c r="J15" s="1"/>
      <c r="K15" s="1"/>
    </row>
    <row r="16" spans="1:11" ht="54" customHeight="1">
      <c r="A16" s="30"/>
      <c r="B16" s="352" t="s">
        <v>237</v>
      </c>
      <c r="C16" s="344" t="s">
        <v>71</v>
      </c>
      <c r="D16" s="344" t="s">
        <v>16</v>
      </c>
      <c r="E16" s="344" t="s">
        <v>8</v>
      </c>
      <c r="F16" s="344" t="s">
        <v>224</v>
      </c>
      <c r="G16" s="347"/>
      <c r="H16" s="431">
        <f>H18</f>
        <v>27.6</v>
      </c>
      <c r="J16" s="1"/>
      <c r="K16" s="1"/>
    </row>
    <row r="17" spans="1:11" ht="48" customHeight="1">
      <c r="A17" s="30"/>
      <c r="B17" s="352" t="s">
        <v>225</v>
      </c>
      <c r="C17" s="344" t="s">
        <v>71</v>
      </c>
      <c r="D17" s="344" t="s">
        <v>73</v>
      </c>
      <c r="E17" s="344" t="s">
        <v>8</v>
      </c>
      <c r="F17" s="344" t="s">
        <v>226</v>
      </c>
      <c r="G17" s="347"/>
      <c r="H17" s="431">
        <f>H18</f>
        <v>27.6</v>
      </c>
      <c r="J17" s="1"/>
      <c r="K17" s="1"/>
    </row>
    <row r="18" spans="1:11" ht="31.5" customHeight="1">
      <c r="A18" s="30"/>
      <c r="B18" s="350" t="s">
        <v>67</v>
      </c>
      <c r="C18" s="344" t="s">
        <v>71</v>
      </c>
      <c r="D18" s="344" t="s">
        <v>16</v>
      </c>
      <c r="E18" s="344" t="s">
        <v>8</v>
      </c>
      <c r="F18" s="344" t="s">
        <v>226</v>
      </c>
      <c r="G18" s="347" t="s">
        <v>66</v>
      </c>
      <c r="H18" s="431">
        <v>27.6</v>
      </c>
      <c r="J18" s="1"/>
      <c r="K18" s="1"/>
    </row>
    <row r="19" spans="1:10" s="2" customFormat="1" ht="51" customHeight="1">
      <c r="A19" s="15">
        <v>2</v>
      </c>
      <c r="B19" s="353" t="s">
        <v>176</v>
      </c>
      <c r="C19" s="354" t="s">
        <v>51</v>
      </c>
      <c r="D19" s="355"/>
      <c r="E19" s="355"/>
      <c r="F19" s="355"/>
      <c r="G19" s="355"/>
      <c r="H19" s="430">
        <f>H20+H93+H101+H124+H148+H218+H263+H272</f>
        <v>11071.8</v>
      </c>
      <c r="J19" s="65"/>
    </row>
    <row r="20" spans="1:8" s="2" customFormat="1" ht="33.75" customHeight="1">
      <c r="A20" s="15"/>
      <c r="B20" s="358" t="s">
        <v>26</v>
      </c>
      <c r="C20" s="356" t="s">
        <v>51</v>
      </c>
      <c r="D20" s="357" t="s">
        <v>16</v>
      </c>
      <c r="E20" s="357" t="s">
        <v>235</v>
      </c>
      <c r="F20" s="357"/>
      <c r="G20" s="355"/>
      <c r="H20" s="432">
        <f>H21+H27+H37+H55+H60+H49+H43</f>
        <v>4822.5</v>
      </c>
    </row>
    <row r="21" spans="1:8" s="2" customFormat="1" ht="49.5" customHeight="1">
      <c r="A21" s="15"/>
      <c r="B21" s="358" t="s">
        <v>52</v>
      </c>
      <c r="C21" s="356" t="s">
        <v>51</v>
      </c>
      <c r="D21" s="357" t="s">
        <v>16</v>
      </c>
      <c r="E21" s="357" t="s">
        <v>17</v>
      </c>
      <c r="F21" s="357"/>
      <c r="G21" s="357"/>
      <c r="H21" s="431">
        <f>H22</f>
        <v>778.5</v>
      </c>
    </row>
    <row r="22" spans="1:8" s="2" customFormat="1" ht="73.5" customHeight="1">
      <c r="A22" s="15"/>
      <c r="B22" s="359" t="s">
        <v>187</v>
      </c>
      <c r="C22" s="356" t="s">
        <v>51</v>
      </c>
      <c r="D22" s="357" t="s">
        <v>16</v>
      </c>
      <c r="E22" s="357" t="s">
        <v>17</v>
      </c>
      <c r="F22" s="357" t="s">
        <v>147</v>
      </c>
      <c r="G22" s="357"/>
      <c r="H22" s="431">
        <f>H23</f>
        <v>778.5</v>
      </c>
    </row>
    <row r="23" spans="1:11" ht="28.5" customHeight="1">
      <c r="A23" s="14"/>
      <c r="B23" s="360" t="s">
        <v>230</v>
      </c>
      <c r="C23" s="356" t="s">
        <v>51</v>
      </c>
      <c r="D23" s="357" t="s">
        <v>16</v>
      </c>
      <c r="E23" s="357" t="s">
        <v>17</v>
      </c>
      <c r="F23" s="357" t="s">
        <v>146</v>
      </c>
      <c r="G23" s="357"/>
      <c r="H23" s="431">
        <f>H24</f>
        <v>778.5</v>
      </c>
      <c r="J23" s="1"/>
      <c r="K23" s="1"/>
    </row>
    <row r="24" spans="1:11" ht="44.25" customHeight="1">
      <c r="A24" s="14"/>
      <c r="B24" s="361" t="s">
        <v>148</v>
      </c>
      <c r="C24" s="362" t="s">
        <v>51</v>
      </c>
      <c r="D24" s="363" t="s">
        <v>16</v>
      </c>
      <c r="E24" s="363" t="s">
        <v>17</v>
      </c>
      <c r="F24" s="363" t="s">
        <v>149</v>
      </c>
      <c r="G24" s="357"/>
      <c r="H24" s="431">
        <f>H25</f>
        <v>778.5</v>
      </c>
      <c r="J24" s="1"/>
      <c r="K24" s="1"/>
    </row>
    <row r="25" spans="1:11" ht="47.25" customHeight="1">
      <c r="A25" s="14"/>
      <c r="B25" s="360" t="s">
        <v>55</v>
      </c>
      <c r="C25" s="356" t="s">
        <v>51</v>
      </c>
      <c r="D25" s="357" t="s">
        <v>16</v>
      </c>
      <c r="E25" s="357" t="s">
        <v>17</v>
      </c>
      <c r="F25" s="357" t="s">
        <v>150</v>
      </c>
      <c r="G25" s="357"/>
      <c r="H25" s="431">
        <f>H26</f>
        <v>778.5</v>
      </c>
      <c r="J25" s="1"/>
      <c r="K25" s="1"/>
    </row>
    <row r="26" spans="1:11" ht="96" customHeight="1">
      <c r="A26" s="14"/>
      <c r="B26" s="360" t="s">
        <v>62</v>
      </c>
      <c r="C26" s="356" t="s">
        <v>51</v>
      </c>
      <c r="D26" s="357" t="s">
        <v>16</v>
      </c>
      <c r="E26" s="357" t="s">
        <v>17</v>
      </c>
      <c r="F26" s="357" t="s">
        <v>150</v>
      </c>
      <c r="G26" s="357" t="s">
        <v>63</v>
      </c>
      <c r="H26" s="431">
        <v>778.5</v>
      </c>
      <c r="J26" s="64"/>
      <c r="K26" s="1"/>
    </row>
    <row r="27" spans="1:11" ht="72" customHeight="1">
      <c r="A27" s="14"/>
      <c r="B27" s="351" t="s">
        <v>44</v>
      </c>
      <c r="C27" s="356" t="s">
        <v>51</v>
      </c>
      <c r="D27" s="357" t="s">
        <v>16</v>
      </c>
      <c r="E27" s="357" t="s">
        <v>20</v>
      </c>
      <c r="F27" s="357"/>
      <c r="G27" s="357"/>
      <c r="H27" s="432">
        <f>H32+H33+H34+H35</f>
        <v>3470.3</v>
      </c>
      <c r="J27" s="1"/>
      <c r="K27" s="1"/>
    </row>
    <row r="28" spans="1:11" ht="52.5" customHeight="1">
      <c r="A28" s="14"/>
      <c r="B28" s="359" t="s">
        <v>187</v>
      </c>
      <c r="C28" s="356" t="s">
        <v>51</v>
      </c>
      <c r="D28" s="357" t="s">
        <v>16</v>
      </c>
      <c r="E28" s="357" t="s">
        <v>20</v>
      </c>
      <c r="F28" s="357" t="s">
        <v>147</v>
      </c>
      <c r="G28" s="357"/>
      <c r="H28" s="431">
        <f>H29</f>
        <v>3470.3</v>
      </c>
      <c r="J28" s="1"/>
      <c r="K28" s="1"/>
    </row>
    <row r="29" spans="1:11" ht="36" customHeight="1">
      <c r="A29" s="14"/>
      <c r="B29" s="359" t="s">
        <v>230</v>
      </c>
      <c r="C29" s="356" t="s">
        <v>51</v>
      </c>
      <c r="D29" s="357" t="s">
        <v>16</v>
      </c>
      <c r="E29" s="357" t="s">
        <v>20</v>
      </c>
      <c r="F29" s="357" t="s">
        <v>146</v>
      </c>
      <c r="G29" s="357"/>
      <c r="H29" s="431">
        <f>H30</f>
        <v>3470.3</v>
      </c>
      <c r="J29" s="1"/>
      <c r="K29" s="1"/>
    </row>
    <row r="30" spans="1:11" ht="46.5" customHeight="1">
      <c r="A30" s="14"/>
      <c r="B30" s="364" t="s">
        <v>151</v>
      </c>
      <c r="C30" s="356" t="s">
        <v>51</v>
      </c>
      <c r="D30" s="357" t="s">
        <v>16</v>
      </c>
      <c r="E30" s="357" t="s">
        <v>20</v>
      </c>
      <c r="F30" s="357" t="s">
        <v>152</v>
      </c>
      <c r="G30" s="357"/>
      <c r="H30" s="431">
        <f>H31+H35</f>
        <v>3470.3</v>
      </c>
      <c r="J30" s="1"/>
      <c r="K30" s="1"/>
    </row>
    <row r="31" spans="1:11" ht="29.25" customHeight="1">
      <c r="A31" s="14"/>
      <c r="B31" s="360" t="s">
        <v>55</v>
      </c>
      <c r="C31" s="356" t="s">
        <v>51</v>
      </c>
      <c r="D31" s="357" t="s">
        <v>16</v>
      </c>
      <c r="E31" s="357" t="s">
        <v>20</v>
      </c>
      <c r="F31" s="357" t="s">
        <v>153</v>
      </c>
      <c r="G31" s="357"/>
      <c r="H31" s="431">
        <f>H32+H33+H34</f>
        <v>3466.5</v>
      </c>
      <c r="J31" s="1"/>
      <c r="K31" s="1"/>
    </row>
    <row r="32" spans="1:11" ht="101.25" customHeight="1">
      <c r="A32" s="14"/>
      <c r="B32" s="375" t="s">
        <v>62</v>
      </c>
      <c r="C32" s="356" t="s">
        <v>51</v>
      </c>
      <c r="D32" s="357" t="s">
        <v>16</v>
      </c>
      <c r="E32" s="357" t="s">
        <v>20</v>
      </c>
      <c r="F32" s="357" t="s">
        <v>153</v>
      </c>
      <c r="G32" s="357" t="s">
        <v>63</v>
      </c>
      <c r="H32" s="431">
        <v>3315.5</v>
      </c>
      <c r="I32" s="1">
        <v>-40000</v>
      </c>
      <c r="J32" s="1"/>
      <c r="K32" s="1"/>
    </row>
    <row r="33" spans="1:11" ht="50.25" customHeight="1">
      <c r="A33" s="14"/>
      <c r="B33" s="365" t="s">
        <v>174</v>
      </c>
      <c r="C33" s="356" t="s">
        <v>51</v>
      </c>
      <c r="D33" s="357" t="s">
        <v>16</v>
      </c>
      <c r="E33" s="357" t="s">
        <v>20</v>
      </c>
      <c r="F33" s="357" t="s">
        <v>153</v>
      </c>
      <c r="G33" s="357" t="s">
        <v>64</v>
      </c>
      <c r="H33" s="431">
        <v>120</v>
      </c>
      <c r="I33" s="1">
        <v>10000</v>
      </c>
      <c r="J33" s="1"/>
      <c r="K33" s="1"/>
    </row>
    <row r="34" spans="1:11" ht="25.5" customHeight="1">
      <c r="A34" s="14"/>
      <c r="B34" s="365" t="s">
        <v>68</v>
      </c>
      <c r="C34" s="356" t="s">
        <v>51</v>
      </c>
      <c r="D34" s="357" t="s">
        <v>16</v>
      </c>
      <c r="E34" s="357" t="s">
        <v>20</v>
      </c>
      <c r="F34" s="357" t="s">
        <v>153</v>
      </c>
      <c r="G34" s="357" t="s">
        <v>65</v>
      </c>
      <c r="H34" s="431">
        <v>31</v>
      </c>
      <c r="I34" s="1">
        <v>30000</v>
      </c>
      <c r="J34" s="1"/>
      <c r="K34" s="1"/>
    </row>
    <row r="35" spans="1:11" ht="73.5" customHeight="1">
      <c r="A35" s="14"/>
      <c r="B35" s="366" t="s">
        <v>91</v>
      </c>
      <c r="C35" s="356" t="s">
        <v>51</v>
      </c>
      <c r="D35" s="357" t="s">
        <v>16</v>
      </c>
      <c r="E35" s="357" t="s">
        <v>20</v>
      </c>
      <c r="F35" s="357" t="s">
        <v>154</v>
      </c>
      <c r="G35" s="357"/>
      <c r="H35" s="431">
        <f>H36</f>
        <v>3.8</v>
      </c>
      <c r="J35" s="1"/>
      <c r="K35" s="1"/>
    </row>
    <row r="36" spans="1:11" ht="54" customHeight="1">
      <c r="A36" s="14"/>
      <c r="B36" s="365" t="s">
        <v>174</v>
      </c>
      <c r="C36" s="356" t="s">
        <v>51</v>
      </c>
      <c r="D36" s="357" t="s">
        <v>16</v>
      </c>
      <c r="E36" s="357" t="s">
        <v>20</v>
      </c>
      <c r="F36" s="357" t="s">
        <v>154</v>
      </c>
      <c r="G36" s="357" t="s">
        <v>64</v>
      </c>
      <c r="H36" s="432">
        <v>3.8</v>
      </c>
      <c r="J36" s="1"/>
      <c r="K36" s="1"/>
    </row>
    <row r="37" spans="1:11" ht="55.5" customHeight="1" hidden="1">
      <c r="A37" s="14"/>
      <c r="B37" s="351" t="s">
        <v>21</v>
      </c>
      <c r="C37" s="356" t="s">
        <v>51</v>
      </c>
      <c r="D37" s="357" t="s">
        <v>16</v>
      </c>
      <c r="E37" s="357" t="s">
        <v>8</v>
      </c>
      <c r="F37" s="357"/>
      <c r="G37" s="357"/>
      <c r="H37" s="432">
        <f>H42</f>
        <v>0</v>
      </c>
      <c r="J37" s="1"/>
      <c r="K37" s="1"/>
    </row>
    <row r="38" spans="1:11" ht="52.5" customHeight="1" hidden="1">
      <c r="A38" s="14"/>
      <c r="B38" s="359" t="s">
        <v>187</v>
      </c>
      <c r="C38" s="356" t="s">
        <v>51</v>
      </c>
      <c r="D38" s="357" t="s">
        <v>16</v>
      </c>
      <c r="E38" s="357" t="s">
        <v>8</v>
      </c>
      <c r="F38" s="357" t="s">
        <v>147</v>
      </c>
      <c r="G38" s="357"/>
      <c r="H38" s="432">
        <f>H42</f>
        <v>0</v>
      </c>
      <c r="J38" s="1"/>
      <c r="K38" s="1"/>
    </row>
    <row r="39" spans="1:11" ht="33" customHeight="1" hidden="1">
      <c r="A39" s="14"/>
      <c r="B39" s="359" t="s">
        <v>230</v>
      </c>
      <c r="C39" s="356" t="s">
        <v>51</v>
      </c>
      <c r="D39" s="357" t="s">
        <v>16</v>
      </c>
      <c r="E39" s="357" t="s">
        <v>8</v>
      </c>
      <c r="F39" s="357" t="s">
        <v>146</v>
      </c>
      <c r="G39" s="357"/>
      <c r="H39" s="432">
        <f>H42</f>
        <v>0</v>
      </c>
      <c r="J39" s="1"/>
      <c r="K39" s="1"/>
    </row>
    <row r="40" spans="1:11" ht="51" customHeight="1" hidden="1">
      <c r="A40" s="14"/>
      <c r="B40" s="376" t="s">
        <v>100</v>
      </c>
      <c r="C40" s="356" t="s">
        <v>51</v>
      </c>
      <c r="D40" s="357" t="s">
        <v>16</v>
      </c>
      <c r="E40" s="357" t="s">
        <v>8</v>
      </c>
      <c r="F40" s="357" t="s">
        <v>251</v>
      </c>
      <c r="G40" s="357"/>
      <c r="H40" s="432">
        <f>H42</f>
        <v>0</v>
      </c>
      <c r="J40" s="1"/>
      <c r="K40" s="1"/>
    </row>
    <row r="41" spans="1:11" ht="54" customHeight="1" hidden="1">
      <c r="A41" s="14"/>
      <c r="B41" s="365" t="s">
        <v>247</v>
      </c>
      <c r="C41" s="356" t="s">
        <v>51</v>
      </c>
      <c r="D41" s="357" t="s">
        <v>16</v>
      </c>
      <c r="E41" s="357" t="s">
        <v>8</v>
      </c>
      <c r="F41" s="357" t="s">
        <v>252</v>
      </c>
      <c r="G41" s="357"/>
      <c r="H41" s="432">
        <f>H42</f>
        <v>0</v>
      </c>
      <c r="J41" s="1"/>
      <c r="K41" s="1"/>
    </row>
    <row r="42" spans="1:11" ht="25.5" customHeight="1" hidden="1">
      <c r="A42" s="14"/>
      <c r="B42" s="352" t="s">
        <v>67</v>
      </c>
      <c r="C42" s="356" t="s">
        <v>51</v>
      </c>
      <c r="D42" s="357" t="s">
        <v>16</v>
      </c>
      <c r="E42" s="357" t="s">
        <v>8</v>
      </c>
      <c r="F42" s="357" t="s">
        <v>252</v>
      </c>
      <c r="G42" s="357" t="s">
        <v>66</v>
      </c>
      <c r="H42" s="431"/>
      <c r="J42" s="1"/>
      <c r="K42" s="1"/>
    </row>
    <row r="43" spans="1:11" ht="23.25" hidden="1">
      <c r="A43" s="14"/>
      <c r="B43" s="365" t="s">
        <v>236</v>
      </c>
      <c r="C43" s="356" t="s">
        <v>51</v>
      </c>
      <c r="D43" s="357" t="s">
        <v>16</v>
      </c>
      <c r="E43" s="357" t="s">
        <v>6</v>
      </c>
      <c r="F43" s="357"/>
      <c r="G43" s="357"/>
      <c r="H43" s="432">
        <f>H48</f>
        <v>0</v>
      </c>
      <c r="J43" s="1"/>
      <c r="K43" s="1"/>
    </row>
    <row r="44" spans="1:11" ht="70.5" hidden="1">
      <c r="A44" s="14"/>
      <c r="B44" s="359" t="s">
        <v>187</v>
      </c>
      <c r="C44" s="356" t="s">
        <v>51</v>
      </c>
      <c r="D44" s="357" t="s">
        <v>16</v>
      </c>
      <c r="E44" s="357" t="s">
        <v>6</v>
      </c>
      <c r="F44" s="357" t="s">
        <v>147</v>
      </c>
      <c r="G44" s="357"/>
      <c r="H44" s="432">
        <f>H48</f>
        <v>0</v>
      </c>
      <c r="J44" s="1"/>
      <c r="K44" s="1"/>
    </row>
    <row r="45" spans="1:11" ht="23.25" hidden="1">
      <c r="A45" s="14"/>
      <c r="B45" s="358" t="s">
        <v>230</v>
      </c>
      <c r="C45" s="356" t="s">
        <v>51</v>
      </c>
      <c r="D45" s="357" t="s">
        <v>16</v>
      </c>
      <c r="E45" s="357" t="s">
        <v>6</v>
      </c>
      <c r="F45" s="357" t="s">
        <v>146</v>
      </c>
      <c r="G45" s="357"/>
      <c r="H45" s="432">
        <f>H48</f>
        <v>0</v>
      </c>
      <c r="J45" s="1"/>
      <c r="K45" s="1"/>
    </row>
    <row r="46" spans="1:11" ht="23.25" hidden="1">
      <c r="A46" s="14"/>
      <c r="B46" s="365" t="s">
        <v>231</v>
      </c>
      <c r="C46" s="356" t="s">
        <v>51</v>
      </c>
      <c r="D46" s="357" t="s">
        <v>16</v>
      </c>
      <c r="E46" s="357" t="s">
        <v>6</v>
      </c>
      <c r="F46" s="357" t="s">
        <v>241</v>
      </c>
      <c r="G46" s="357"/>
      <c r="H46" s="432">
        <f>H48</f>
        <v>0</v>
      </c>
      <c r="J46" s="1"/>
      <c r="K46" s="1"/>
    </row>
    <row r="47" spans="1:11" ht="23.25" hidden="1">
      <c r="A47" s="14"/>
      <c r="B47" s="365" t="s">
        <v>232</v>
      </c>
      <c r="C47" s="356" t="s">
        <v>51</v>
      </c>
      <c r="D47" s="357" t="s">
        <v>16</v>
      </c>
      <c r="E47" s="357" t="s">
        <v>6</v>
      </c>
      <c r="F47" s="357" t="s">
        <v>240</v>
      </c>
      <c r="G47" s="357"/>
      <c r="H47" s="432">
        <f>H48</f>
        <v>0</v>
      </c>
      <c r="J47" s="1"/>
      <c r="K47" s="1"/>
    </row>
    <row r="48" spans="1:11" ht="23.25" hidden="1">
      <c r="A48" s="14"/>
      <c r="B48" s="358" t="s">
        <v>68</v>
      </c>
      <c r="C48" s="356" t="s">
        <v>51</v>
      </c>
      <c r="D48" s="357" t="s">
        <v>16</v>
      </c>
      <c r="E48" s="357" t="s">
        <v>6</v>
      </c>
      <c r="F48" s="357" t="s">
        <v>240</v>
      </c>
      <c r="G48" s="357" t="s">
        <v>65</v>
      </c>
      <c r="H48" s="432"/>
      <c r="J48" s="1"/>
      <c r="K48" s="1"/>
    </row>
    <row r="49" spans="1:11" ht="27" customHeight="1" hidden="1">
      <c r="A49" s="14"/>
      <c r="B49" s="358" t="s">
        <v>236</v>
      </c>
      <c r="C49" s="356" t="s">
        <v>51</v>
      </c>
      <c r="D49" s="357" t="s">
        <v>16</v>
      </c>
      <c r="E49" s="357" t="s">
        <v>6</v>
      </c>
      <c r="F49" s="357"/>
      <c r="G49" s="357"/>
      <c r="H49" s="432">
        <f>H54</f>
        <v>0</v>
      </c>
      <c r="J49" s="1"/>
      <c r="K49" s="1"/>
    </row>
    <row r="50" spans="1:11" ht="72" customHeight="1" hidden="1">
      <c r="A50" s="14"/>
      <c r="B50" s="358" t="s">
        <v>187</v>
      </c>
      <c r="C50" s="356" t="s">
        <v>51</v>
      </c>
      <c r="D50" s="357" t="s">
        <v>16</v>
      </c>
      <c r="E50" s="357" t="s">
        <v>6</v>
      </c>
      <c r="F50" s="357" t="s">
        <v>147</v>
      </c>
      <c r="G50" s="357"/>
      <c r="H50" s="432">
        <f>H51</f>
        <v>0</v>
      </c>
      <c r="J50" s="1"/>
      <c r="K50" s="1"/>
    </row>
    <row r="51" spans="1:11" ht="23.25" hidden="1">
      <c r="A51" s="14"/>
      <c r="B51" s="358" t="s">
        <v>230</v>
      </c>
      <c r="C51" s="356" t="s">
        <v>51</v>
      </c>
      <c r="D51" s="357" t="s">
        <v>16</v>
      </c>
      <c r="E51" s="357" t="s">
        <v>6</v>
      </c>
      <c r="F51" s="357" t="s">
        <v>146</v>
      </c>
      <c r="G51" s="357"/>
      <c r="H51" s="432">
        <v>0</v>
      </c>
      <c r="J51" s="1"/>
      <c r="K51" s="1"/>
    </row>
    <row r="52" spans="1:11" ht="23.25" hidden="1">
      <c r="A52" s="14"/>
      <c r="B52" s="358" t="s">
        <v>231</v>
      </c>
      <c r="C52" s="356" t="s">
        <v>51</v>
      </c>
      <c r="D52" s="357" t="s">
        <v>16</v>
      </c>
      <c r="E52" s="357" t="s">
        <v>6</v>
      </c>
      <c r="F52" s="357" t="s">
        <v>241</v>
      </c>
      <c r="G52" s="357"/>
      <c r="H52" s="432">
        <f>H51</f>
        <v>0</v>
      </c>
      <c r="J52" s="1"/>
      <c r="K52" s="1"/>
    </row>
    <row r="53" spans="1:11" ht="46.5" hidden="1">
      <c r="A53" s="14"/>
      <c r="B53" s="358" t="s">
        <v>446</v>
      </c>
      <c r="C53" s="356" t="s">
        <v>51</v>
      </c>
      <c r="D53" s="357" t="s">
        <v>16</v>
      </c>
      <c r="E53" s="357" t="s">
        <v>6</v>
      </c>
      <c r="F53" s="357" t="s">
        <v>447</v>
      </c>
      <c r="G53" s="357"/>
      <c r="H53" s="432">
        <f>H54</f>
        <v>0</v>
      </c>
      <c r="J53" s="1"/>
      <c r="K53" s="1"/>
    </row>
    <row r="54" spans="1:11" ht="23.25" hidden="1">
      <c r="A54" s="14"/>
      <c r="B54" s="358" t="s">
        <v>68</v>
      </c>
      <c r="C54" s="356" t="s">
        <v>51</v>
      </c>
      <c r="D54" s="357" t="s">
        <v>16</v>
      </c>
      <c r="E54" s="357" t="s">
        <v>6</v>
      </c>
      <c r="F54" s="357" t="s">
        <v>447</v>
      </c>
      <c r="G54" s="357" t="s">
        <v>65</v>
      </c>
      <c r="H54" s="432">
        <v>0</v>
      </c>
      <c r="J54" s="1"/>
      <c r="K54" s="1"/>
    </row>
    <row r="55" spans="1:253" s="2" customFormat="1" ht="26.25" customHeight="1">
      <c r="A55" s="14"/>
      <c r="B55" s="366" t="s">
        <v>35</v>
      </c>
      <c r="C55" s="356" t="s">
        <v>51</v>
      </c>
      <c r="D55" s="357" t="s">
        <v>16</v>
      </c>
      <c r="E55" s="357" t="s">
        <v>9</v>
      </c>
      <c r="F55" s="357"/>
      <c r="G55" s="357"/>
      <c r="H55" s="431">
        <f>H56</f>
        <v>5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</row>
    <row r="56" spans="1:253" s="2" customFormat="1" ht="30.75" customHeight="1">
      <c r="A56" s="14"/>
      <c r="B56" s="367" t="s">
        <v>522</v>
      </c>
      <c r="C56" s="356" t="s">
        <v>51</v>
      </c>
      <c r="D56" s="357" t="s">
        <v>16</v>
      </c>
      <c r="E56" s="357" t="s">
        <v>9</v>
      </c>
      <c r="F56" s="357" t="s">
        <v>161</v>
      </c>
      <c r="G56" s="357"/>
      <c r="H56" s="431">
        <f>H57</f>
        <v>5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</row>
    <row r="57" spans="1:253" s="2" customFormat="1" ht="27.75" customHeight="1">
      <c r="A57" s="14"/>
      <c r="B57" s="367" t="s">
        <v>399</v>
      </c>
      <c r="C57" s="356" t="s">
        <v>51</v>
      </c>
      <c r="D57" s="357" t="s">
        <v>16</v>
      </c>
      <c r="E57" s="357" t="s">
        <v>9</v>
      </c>
      <c r="F57" s="357" t="s">
        <v>163</v>
      </c>
      <c r="G57" s="357"/>
      <c r="H57" s="431">
        <f>H58</f>
        <v>5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</row>
    <row r="58" spans="1:11" ht="27.75" customHeight="1">
      <c r="A58" s="14"/>
      <c r="B58" s="368" t="s">
        <v>530</v>
      </c>
      <c r="C58" s="356" t="s">
        <v>51</v>
      </c>
      <c r="D58" s="357" t="s">
        <v>16</v>
      </c>
      <c r="E58" s="357" t="s">
        <v>9</v>
      </c>
      <c r="F58" s="357" t="s">
        <v>529</v>
      </c>
      <c r="G58" s="357"/>
      <c r="H58" s="431">
        <f>H59</f>
        <v>5</v>
      </c>
      <c r="J58" s="1"/>
      <c r="K58" s="1"/>
    </row>
    <row r="59" spans="1:11" ht="29.25" customHeight="1">
      <c r="A59" s="14"/>
      <c r="B59" s="358" t="s">
        <v>68</v>
      </c>
      <c r="C59" s="356" t="s">
        <v>51</v>
      </c>
      <c r="D59" s="357" t="s">
        <v>16</v>
      </c>
      <c r="E59" s="357" t="s">
        <v>9</v>
      </c>
      <c r="F59" s="357" t="s">
        <v>529</v>
      </c>
      <c r="G59" s="357" t="s">
        <v>65</v>
      </c>
      <c r="H59" s="431">
        <v>5</v>
      </c>
      <c r="J59" s="1"/>
      <c r="K59" s="1"/>
    </row>
    <row r="60" spans="1:11" ht="30" customHeight="1">
      <c r="A60" s="14"/>
      <c r="B60" s="358" t="s">
        <v>36</v>
      </c>
      <c r="C60" s="356" t="s">
        <v>51</v>
      </c>
      <c r="D60" s="357" t="s">
        <v>16</v>
      </c>
      <c r="E60" s="357" t="s">
        <v>24</v>
      </c>
      <c r="F60" s="357"/>
      <c r="G60" s="357"/>
      <c r="H60" s="431">
        <f>H79+H77+H68+H61+H92</f>
        <v>568.7</v>
      </c>
      <c r="J60" s="1"/>
      <c r="K60" s="1"/>
    </row>
    <row r="61" spans="1:11" ht="51" customHeight="1" hidden="1">
      <c r="A61" s="14"/>
      <c r="B61" s="358" t="s">
        <v>242</v>
      </c>
      <c r="C61" s="356" t="s">
        <v>51</v>
      </c>
      <c r="D61" s="357" t="s">
        <v>16</v>
      </c>
      <c r="E61" s="357" t="s">
        <v>24</v>
      </c>
      <c r="F61" s="357" t="s">
        <v>170</v>
      </c>
      <c r="G61" s="357"/>
      <c r="H61" s="431">
        <f>H65+H67</f>
        <v>0</v>
      </c>
      <c r="J61" s="1"/>
      <c r="K61" s="1"/>
    </row>
    <row r="62" spans="1:11" ht="44.25" customHeight="1" hidden="1">
      <c r="A62" s="14"/>
      <c r="B62" s="358" t="s">
        <v>230</v>
      </c>
      <c r="C62" s="356" t="s">
        <v>51</v>
      </c>
      <c r="D62" s="357" t="s">
        <v>16</v>
      </c>
      <c r="E62" s="357" t="s">
        <v>24</v>
      </c>
      <c r="F62" s="357" t="s">
        <v>128</v>
      </c>
      <c r="G62" s="357"/>
      <c r="H62" s="431">
        <f>H65+H67</f>
        <v>0</v>
      </c>
      <c r="J62" s="1"/>
      <c r="K62" s="1"/>
    </row>
    <row r="63" spans="1:11" ht="84.75" customHeight="1" hidden="1">
      <c r="A63" s="14"/>
      <c r="B63" s="358" t="s">
        <v>129</v>
      </c>
      <c r="C63" s="356" t="s">
        <v>51</v>
      </c>
      <c r="D63" s="357" t="s">
        <v>16</v>
      </c>
      <c r="E63" s="357" t="s">
        <v>24</v>
      </c>
      <c r="F63" s="357" t="s">
        <v>130</v>
      </c>
      <c r="G63" s="357"/>
      <c r="H63" s="431">
        <f>H65+H67</f>
        <v>0</v>
      </c>
      <c r="J63" s="1"/>
      <c r="K63" s="1"/>
    </row>
    <row r="64" spans="1:11" ht="54.75" customHeight="1" hidden="1">
      <c r="A64" s="14"/>
      <c r="B64" s="358" t="s">
        <v>245</v>
      </c>
      <c r="C64" s="356" t="s">
        <v>51</v>
      </c>
      <c r="D64" s="357" t="s">
        <v>16</v>
      </c>
      <c r="E64" s="357" t="s">
        <v>24</v>
      </c>
      <c r="F64" s="357" t="s">
        <v>246</v>
      </c>
      <c r="G64" s="357"/>
      <c r="H64" s="431">
        <f>H65</f>
        <v>0</v>
      </c>
      <c r="J64" s="1"/>
      <c r="K64" s="1"/>
    </row>
    <row r="65" spans="1:11" ht="44.25" customHeight="1" hidden="1">
      <c r="A65" s="14"/>
      <c r="B65" s="365" t="s">
        <v>174</v>
      </c>
      <c r="C65" s="356" t="s">
        <v>51</v>
      </c>
      <c r="D65" s="357" t="s">
        <v>16</v>
      </c>
      <c r="E65" s="357" t="s">
        <v>24</v>
      </c>
      <c r="F65" s="357" t="s">
        <v>246</v>
      </c>
      <c r="G65" s="357" t="s">
        <v>64</v>
      </c>
      <c r="H65" s="431"/>
      <c r="J65" s="1"/>
      <c r="K65" s="1"/>
    </row>
    <row r="66" spans="1:11" ht="44.25" customHeight="1" hidden="1">
      <c r="A66" s="14"/>
      <c r="B66" s="369" t="s">
        <v>255</v>
      </c>
      <c r="C66" s="356" t="s">
        <v>51</v>
      </c>
      <c r="D66" s="357" t="s">
        <v>16</v>
      </c>
      <c r="E66" s="357" t="s">
        <v>24</v>
      </c>
      <c r="F66" s="357" t="s">
        <v>256</v>
      </c>
      <c r="G66" s="357"/>
      <c r="H66" s="431">
        <f>H67</f>
        <v>0</v>
      </c>
      <c r="J66" s="1"/>
      <c r="K66" s="1"/>
    </row>
    <row r="67" spans="1:11" ht="44.25" customHeight="1" hidden="1">
      <c r="A67" s="14"/>
      <c r="B67" s="365" t="s">
        <v>174</v>
      </c>
      <c r="C67" s="356" t="s">
        <v>51</v>
      </c>
      <c r="D67" s="357" t="s">
        <v>16</v>
      </c>
      <c r="E67" s="357" t="s">
        <v>24</v>
      </c>
      <c r="F67" s="357" t="s">
        <v>256</v>
      </c>
      <c r="G67" s="357" t="s">
        <v>64</v>
      </c>
      <c r="H67" s="431">
        <v>0</v>
      </c>
      <c r="J67" s="1"/>
      <c r="K67" s="1"/>
    </row>
    <row r="68" spans="1:11" ht="67.5" customHeight="1" hidden="1">
      <c r="A68" s="14"/>
      <c r="B68" s="365" t="s">
        <v>242</v>
      </c>
      <c r="C68" s="356" t="s">
        <v>51</v>
      </c>
      <c r="D68" s="357" t="s">
        <v>16</v>
      </c>
      <c r="E68" s="357" t="s">
        <v>24</v>
      </c>
      <c r="F68" s="357" t="s">
        <v>170</v>
      </c>
      <c r="G68" s="357"/>
      <c r="H68" s="431">
        <f>H70</f>
        <v>0</v>
      </c>
      <c r="J68" s="1"/>
      <c r="K68" s="1"/>
    </row>
    <row r="69" spans="1:11" ht="37.5" customHeight="1" hidden="1">
      <c r="A69" s="14"/>
      <c r="B69" s="365" t="s">
        <v>230</v>
      </c>
      <c r="C69" s="356" t="s">
        <v>51</v>
      </c>
      <c r="D69" s="357" t="s">
        <v>16</v>
      </c>
      <c r="E69" s="357" t="s">
        <v>24</v>
      </c>
      <c r="F69" s="357" t="s">
        <v>128</v>
      </c>
      <c r="G69" s="357"/>
      <c r="H69" s="431">
        <f>H70</f>
        <v>0</v>
      </c>
      <c r="J69" s="1"/>
      <c r="K69" s="1"/>
    </row>
    <row r="70" spans="1:11" ht="78" customHeight="1" hidden="1">
      <c r="A70" s="14"/>
      <c r="B70" s="365" t="s">
        <v>129</v>
      </c>
      <c r="C70" s="356" t="s">
        <v>51</v>
      </c>
      <c r="D70" s="357" t="s">
        <v>16</v>
      </c>
      <c r="E70" s="357" t="s">
        <v>24</v>
      </c>
      <c r="F70" s="357" t="s">
        <v>130</v>
      </c>
      <c r="G70" s="357"/>
      <c r="H70" s="431">
        <f>H71</f>
        <v>0</v>
      </c>
      <c r="J70" s="1"/>
      <c r="K70" s="1"/>
    </row>
    <row r="71" spans="1:11" ht="46.5" customHeight="1" hidden="1">
      <c r="A71" s="14"/>
      <c r="B71" s="365" t="s">
        <v>245</v>
      </c>
      <c r="C71" s="356" t="s">
        <v>51</v>
      </c>
      <c r="D71" s="357" t="s">
        <v>16</v>
      </c>
      <c r="E71" s="357" t="s">
        <v>24</v>
      </c>
      <c r="F71" s="357" t="s">
        <v>246</v>
      </c>
      <c r="G71" s="357"/>
      <c r="H71" s="431">
        <f>H72</f>
        <v>0</v>
      </c>
      <c r="J71" s="1"/>
      <c r="K71" s="1"/>
    </row>
    <row r="72" spans="1:11" ht="42" customHeight="1" hidden="1">
      <c r="A72" s="14"/>
      <c r="B72" s="365" t="s">
        <v>174</v>
      </c>
      <c r="C72" s="356" t="s">
        <v>51</v>
      </c>
      <c r="D72" s="357" t="s">
        <v>16</v>
      </c>
      <c r="E72" s="357" t="s">
        <v>24</v>
      </c>
      <c r="F72" s="357" t="s">
        <v>246</v>
      </c>
      <c r="G72" s="357" t="s">
        <v>64</v>
      </c>
      <c r="H72" s="431">
        <v>0</v>
      </c>
      <c r="J72" s="1"/>
      <c r="K72" s="1"/>
    </row>
    <row r="73" spans="1:11" ht="66" customHeight="1">
      <c r="A73" s="14"/>
      <c r="B73" s="358" t="s">
        <v>187</v>
      </c>
      <c r="C73" s="356" t="s">
        <v>51</v>
      </c>
      <c r="D73" s="357" t="s">
        <v>16</v>
      </c>
      <c r="E73" s="357" t="s">
        <v>24</v>
      </c>
      <c r="F73" s="357" t="s">
        <v>147</v>
      </c>
      <c r="G73" s="357"/>
      <c r="H73" s="431">
        <f>H77+H79+H92</f>
        <v>568.7</v>
      </c>
      <c r="J73" s="1"/>
      <c r="K73" s="1"/>
    </row>
    <row r="74" spans="1:11" ht="25.5" customHeight="1">
      <c r="A74" s="14"/>
      <c r="B74" s="358" t="s">
        <v>230</v>
      </c>
      <c r="C74" s="356" t="s">
        <v>51</v>
      </c>
      <c r="D74" s="357" t="s">
        <v>16</v>
      </c>
      <c r="E74" s="357" t="s">
        <v>24</v>
      </c>
      <c r="F74" s="357" t="s">
        <v>146</v>
      </c>
      <c r="G74" s="357"/>
      <c r="H74" s="431">
        <f>H77+H79+H92</f>
        <v>568.7</v>
      </c>
      <c r="J74" s="1"/>
      <c r="K74" s="1"/>
    </row>
    <row r="75" spans="1:11" ht="49.5" customHeight="1">
      <c r="A75" s="14"/>
      <c r="B75" s="364" t="s">
        <v>151</v>
      </c>
      <c r="C75" s="356" t="s">
        <v>51</v>
      </c>
      <c r="D75" s="357" t="s">
        <v>16</v>
      </c>
      <c r="E75" s="357" t="s">
        <v>24</v>
      </c>
      <c r="F75" s="357" t="s">
        <v>152</v>
      </c>
      <c r="G75" s="357"/>
      <c r="H75" s="431">
        <f>H77+H79+H92</f>
        <v>568.7</v>
      </c>
      <c r="J75" s="1"/>
      <c r="K75" s="1"/>
    </row>
    <row r="76" spans="1:11" ht="78" customHeight="1">
      <c r="A76" s="14"/>
      <c r="B76" s="364" t="s">
        <v>409</v>
      </c>
      <c r="C76" s="356" t="s">
        <v>51</v>
      </c>
      <c r="D76" s="357" t="s">
        <v>16</v>
      </c>
      <c r="E76" s="357" t="s">
        <v>24</v>
      </c>
      <c r="F76" s="357" t="s">
        <v>410</v>
      </c>
      <c r="G76" s="357"/>
      <c r="H76" s="431">
        <f>H77</f>
        <v>258.8</v>
      </c>
      <c r="J76" s="1"/>
      <c r="K76" s="1"/>
    </row>
    <row r="77" spans="1:11" ht="56.25" customHeight="1">
      <c r="A77" s="14"/>
      <c r="B77" s="364" t="s">
        <v>174</v>
      </c>
      <c r="C77" s="356" t="s">
        <v>51</v>
      </c>
      <c r="D77" s="357" t="s">
        <v>16</v>
      </c>
      <c r="E77" s="357" t="s">
        <v>24</v>
      </c>
      <c r="F77" s="357" t="s">
        <v>410</v>
      </c>
      <c r="G77" s="357" t="s">
        <v>64</v>
      </c>
      <c r="H77" s="431">
        <f>190+49+10.9+8.9</f>
        <v>258.8</v>
      </c>
      <c r="J77" s="1"/>
      <c r="K77" s="1"/>
    </row>
    <row r="78" spans="1:11" ht="55.5" customHeight="1">
      <c r="A78" s="14"/>
      <c r="B78" s="370" t="s">
        <v>75</v>
      </c>
      <c r="C78" s="356" t="s">
        <v>51</v>
      </c>
      <c r="D78" s="357" t="s">
        <v>16</v>
      </c>
      <c r="E78" s="357" t="s">
        <v>24</v>
      </c>
      <c r="F78" s="357" t="s">
        <v>157</v>
      </c>
      <c r="G78" s="357"/>
      <c r="H78" s="431">
        <f>H79</f>
        <v>46</v>
      </c>
      <c r="J78" s="1"/>
      <c r="K78" s="1"/>
    </row>
    <row r="79" spans="1:11" ht="50.25" customHeight="1">
      <c r="A79" s="14"/>
      <c r="B79" s="365" t="s">
        <v>174</v>
      </c>
      <c r="C79" s="356" t="s">
        <v>51</v>
      </c>
      <c r="D79" s="357" t="s">
        <v>16</v>
      </c>
      <c r="E79" s="357" t="s">
        <v>24</v>
      </c>
      <c r="F79" s="357" t="s">
        <v>157</v>
      </c>
      <c r="G79" s="357" t="s">
        <v>64</v>
      </c>
      <c r="H79" s="431">
        <f>25+21</f>
        <v>46</v>
      </c>
      <c r="J79" s="1"/>
      <c r="K79" s="1"/>
    </row>
    <row r="80" spans="1:11" ht="61.5" customHeight="1" hidden="1">
      <c r="A80" s="14"/>
      <c r="B80" s="365" t="s">
        <v>156</v>
      </c>
      <c r="C80" s="356" t="s">
        <v>51</v>
      </c>
      <c r="D80" s="363" t="s">
        <v>16</v>
      </c>
      <c r="E80" s="363" t="s">
        <v>24</v>
      </c>
      <c r="F80" s="357" t="s">
        <v>155</v>
      </c>
      <c r="G80" s="357"/>
      <c r="H80" s="431">
        <v>0</v>
      </c>
      <c r="J80" s="1"/>
      <c r="K80" s="1"/>
    </row>
    <row r="81" spans="1:11" ht="51" customHeight="1" hidden="1">
      <c r="A81" s="14"/>
      <c r="B81" s="365" t="s">
        <v>76</v>
      </c>
      <c r="C81" s="356" t="s">
        <v>51</v>
      </c>
      <c r="D81" s="363" t="s">
        <v>16</v>
      </c>
      <c r="E81" s="363" t="s">
        <v>24</v>
      </c>
      <c r="F81" s="357" t="s">
        <v>159</v>
      </c>
      <c r="G81" s="357"/>
      <c r="H81" s="431">
        <v>0</v>
      </c>
      <c r="J81" s="1"/>
      <c r="K81" s="1"/>
    </row>
    <row r="82" spans="1:11" ht="42.75" customHeight="1" hidden="1">
      <c r="A82" s="14"/>
      <c r="B82" s="365" t="s">
        <v>76</v>
      </c>
      <c r="C82" s="362" t="s">
        <v>51</v>
      </c>
      <c r="D82" s="363" t="s">
        <v>16</v>
      </c>
      <c r="E82" s="363" t="s">
        <v>24</v>
      </c>
      <c r="F82" s="357" t="s">
        <v>159</v>
      </c>
      <c r="G82" s="357"/>
      <c r="H82" s="431">
        <v>0</v>
      </c>
      <c r="J82" s="1"/>
      <c r="K82" s="1"/>
    </row>
    <row r="83" spans="1:11" ht="46.5" customHeight="1" hidden="1">
      <c r="A83" s="14"/>
      <c r="B83" s="365" t="s">
        <v>174</v>
      </c>
      <c r="C83" s="356" t="s">
        <v>51</v>
      </c>
      <c r="D83" s="357" t="s">
        <v>16</v>
      </c>
      <c r="E83" s="357" t="s">
        <v>24</v>
      </c>
      <c r="F83" s="357" t="s">
        <v>159</v>
      </c>
      <c r="G83" s="357" t="s">
        <v>64</v>
      </c>
      <c r="H83" s="433">
        <v>0</v>
      </c>
      <c r="J83" s="1"/>
      <c r="K83" s="1"/>
    </row>
    <row r="84" spans="1:11" ht="31.5" customHeight="1" hidden="1">
      <c r="A84" s="14"/>
      <c r="B84" s="365" t="s">
        <v>172</v>
      </c>
      <c r="C84" s="362" t="s">
        <v>51</v>
      </c>
      <c r="D84" s="363" t="s">
        <v>16</v>
      </c>
      <c r="E84" s="363" t="s">
        <v>24</v>
      </c>
      <c r="F84" s="357" t="s">
        <v>173</v>
      </c>
      <c r="G84" s="357"/>
      <c r="H84" s="431"/>
      <c r="J84" s="1"/>
      <c r="K84" s="1"/>
    </row>
    <row r="85" spans="1:11" ht="40.5" customHeight="1" hidden="1">
      <c r="A85" s="14"/>
      <c r="B85" s="358" t="s">
        <v>230</v>
      </c>
      <c r="C85" s="362" t="s">
        <v>51</v>
      </c>
      <c r="D85" s="363" t="s">
        <v>16</v>
      </c>
      <c r="E85" s="363" t="s">
        <v>24</v>
      </c>
      <c r="F85" s="357" t="s">
        <v>146</v>
      </c>
      <c r="G85" s="357"/>
      <c r="H85" s="431"/>
      <c r="J85" s="1"/>
      <c r="K85" s="1"/>
    </row>
    <row r="86" spans="1:11" ht="43.5" customHeight="1" hidden="1">
      <c r="A86" s="14"/>
      <c r="B86" s="365" t="s">
        <v>227</v>
      </c>
      <c r="C86" s="362" t="s">
        <v>51</v>
      </c>
      <c r="D86" s="363" t="s">
        <v>16</v>
      </c>
      <c r="E86" s="363" t="s">
        <v>24</v>
      </c>
      <c r="F86" s="357" t="s">
        <v>220</v>
      </c>
      <c r="G86" s="357"/>
      <c r="H86" s="431">
        <f>H87</f>
        <v>0</v>
      </c>
      <c r="J86" s="1"/>
      <c r="K86" s="1"/>
    </row>
    <row r="87" spans="1:11" ht="39" customHeight="1" hidden="1">
      <c r="A87" s="14"/>
      <c r="B87" s="358" t="s">
        <v>221</v>
      </c>
      <c r="C87" s="362" t="s">
        <v>51</v>
      </c>
      <c r="D87" s="363" t="s">
        <v>16</v>
      </c>
      <c r="E87" s="363" t="s">
        <v>24</v>
      </c>
      <c r="F87" s="357" t="s">
        <v>222</v>
      </c>
      <c r="G87" s="357"/>
      <c r="H87" s="431">
        <f>H88</f>
        <v>0</v>
      </c>
      <c r="J87" s="1"/>
      <c r="K87" s="1"/>
    </row>
    <row r="88" spans="1:11" ht="45" customHeight="1" hidden="1">
      <c r="A88" s="14"/>
      <c r="B88" s="365" t="s">
        <v>174</v>
      </c>
      <c r="C88" s="362" t="s">
        <v>51</v>
      </c>
      <c r="D88" s="363" t="s">
        <v>16</v>
      </c>
      <c r="E88" s="363" t="s">
        <v>24</v>
      </c>
      <c r="F88" s="357" t="s">
        <v>222</v>
      </c>
      <c r="G88" s="357" t="s">
        <v>64</v>
      </c>
      <c r="H88" s="432">
        <v>0</v>
      </c>
      <c r="J88" s="1"/>
      <c r="K88" s="1"/>
    </row>
    <row r="89" spans="1:11" ht="56.25" customHeight="1" hidden="1">
      <c r="A89" s="14"/>
      <c r="B89" s="367" t="s">
        <v>549</v>
      </c>
      <c r="C89" s="362" t="s">
        <v>51</v>
      </c>
      <c r="D89" s="363" t="s">
        <v>16</v>
      </c>
      <c r="E89" s="363" t="s">
        <v>24</v>
      </c>
      <c r="F89" s="357" t="s">
        <v>548</v>
      </c>
      <c r="G89" s="357"/>
      <c r="H89" s="432">
        <f>H92</f>
        <v>263.9</v>
      </c>
      <c r="J89" s="1"/>
      <c r="K89" s="1"/>
    </row>
    <row r="90" spans="1:11" ht="45" customHeight="1" hidden="1">
      <c r="A90" s="14"/>
      <c r="B90" s="367" t="s">
        <v>399</v>
      </c>
      <c r="C90" s="362" t="s">
        <v>51</v>
      </c>
      <c r="D90" s="363" t="s">
        <v>16</v>
      </c>
      <c r="E90" s="363" t="s">
        <v>24</v>
      </c>
      <c r="F90" s="357" t="s">
        <v>548</v>
      </c>
      <c r="G90" s="357"/>
      <c r="H90" s="432">
        <f>H92</f>
        <v>263.9</v>
      </c>
      <c r="J90" s="1"/>
      <c r="K90" s="1"/>
    </row>
    <row r="91" spans="1:11" ht="49.5" customHeight="1">
      <c r="A91" s="14"/>
      <c r="B91" s="365" t="s">
        <v>549</v>
      </c>
      <c r="C91" s="362" t="s">
        <v>51</v>
      </c>
      <c r="D91" s="363" t="s">
        <v>16</v>
      </c>
      <c r="E91" s="363" t="s">
        <v>24</v>
      </c>
      <c r="F91" s="357" t="s">
        <v>548</v>
      </c>
      <c r="G91" s="357"/>
      <c r="H91" s="432">
        <f>H92</f>
        <v>263.9</v>
      </c>
      <c r="J91" s="1"/>
      <c r="K91" s="1"/>
    </row>
    <row r="92" spans="1:11" ht="49.5" customHeight="1">
      <c r="A92" s="14"/>
      <c r="B92" s="365" t="s">
        <v>174</v>
      </c>
      <c r="C92" s="362" t="s">
        <v>51</v>
      </c>
      <c r="D92" s="363" t="s">
        <v>16</v>
      </c>
      <c r="E92" s="363" t="s">
        <v>24</v>
      </c>
      <c r="F92" s="357" t="s">
        <v>548</v>
      </c>
      <c r="G92" s="357" t="s">
        <v>64</v>
      </c>
      <c r="H92" s="432">
        <f>250+13.9</f>
        <v>263.9</v>
      </c>
      <c r="J92" s="1"/>
      <c r="K92" s="1"/>
    </row>
    <row r="93" spans="1:11" ht="25.5" customHeight="1">
      <c r="A93" s="404"/>
      <c r="B93" s="352" t="s">
        <v>33</v>
      </c>
      <c r="C93" s="356" t="s">
        <v>51</v>
      </c>
      <c r="D93" s="357" t="s">
        <v>17</v>
      </c>
      <c r="E93" s="357" t="s">
        <v>235</v>
      </c>
      <c r="F93" s="357"/>
      <c r="G93" s="357"/>
      <c r="H93" s="432">
        <f>H94</f>
        <v>118.6</v>
      </c>
      <c r="J93" s="1"/>
      <c r="K93" s="1"/>
    </row>
    <row r="94" spans="1:253" ht="27" customHeight="1">
      <c r="A94" s="14"/>
      <c r="B94" s="351" t="s">
        <v>34</v>
      </c>
      <c r="C94" s="356" t="s">
        <v>51</v>
      </c>
      <c r="D94" s="357" t="s">
        <v>17</v>
      </c>
      <c r="E94" s="357" t="s">
        <v>18</v>
      </c>
      <c r="F94" s="357"/>
      <c r="G94" s="357"/>
      <c r="H94" s="431">
        <f>H95</f>
        <v>118.6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</row>
    <row r="95" spans="1:253" ht="70.5">
      <c r="A95" s="14"/>
      <c r="B95" s="359" t="s">
        <v>187</v>
      </c>
      <c r="C95" s="356" t="s">
        <v>51</v>
      </c>
      <c r="D95" s="357" t="s">
        <v>17</v>
      </c>
      <c r="E95" s="357" t="s">
        <v>18</v>
      </c>
      <c r="F95" s="357" t="s">
        <v>147</v>
      </c>
      <c r="G95" s="357"/>
      <c r="H95" s="431">
        <f>H96</f>
        <v>118.6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</row>
    <row r="96" spans="1:253" ht="27" customHeight="1">
      <c r="A96" s="14"/>
      <c r="B96" s="352" t="s">
        <v>230</v>
      </c>
      <c r="C96" s="356" t="s">
        <v>51</v>
      </c>
      <c r="D96" s="357" t="s">
        <v>17</v>
      </c>
      <c r="E96" s="357" t="s">
        <v>18</v>
      </c>
      <c r="F96" s="357" t="s">
        <v>146</v>
      </c>
      <c r="G96" s="357"/>
      <c r="H96" s="431">
        <f>H97</f>
        <v>118.6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</row>
    <row r="97" spans="1:253" ht="48" customHeight="1">
      <c r="A97" s="14"/>
      <c r="B97" s="366" t="s">
        <v>151</v>
      </c>
      <c r="C97" s="362" t="s">
        <v>51</v>
      </c>
      <c r="D97" s="363" t="s">
        <v>17</v>
      </c>
      <c r="E97" s="363" t="s">
        <v>18</v>
      </c>
      <c r="F97" s="363" t="s">
        <v>152</v>
      </c>
      <c r="G97" s="357"/>
      <c r="H97" s="431">
        <f>H98</f>
        <v>118.6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</row>
    <row r="98" spans="1:253" ht="52.5" customHeight="1">
      <c r="A98" s="14"/>
      <c r="B98" s="359" t="s">
        <v>553</v>
      </c>
      <c r="C98" s="356" t="s">
        <v>51</v>
      </c>
      <c r="D98" s="357" t="s">
        <v>17</v>
      </c>
      <c r="E98" s="357" t="s">
        <v>18</v>
      </c>
      <c r="F98" s="363" t="s">
        <v>158</v>
      </c>
      <c r="G98" s="357"/>
      <c r="H98" s="431">
        <f>H99+H100</f>
        <v>118.6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</row>
    <row r="99" spans="1:253" ht="100.5" customHeight="1">
      <c r="A99" s="14"/>
      <c r="B99" s="351" t="s">
        <v>62</v>
      </c>
      <c r="C99" s="356" t="s">
        <v>51</v>
      </c>
      <c r="D99" s="357" t="s">
        <v>17</v>
      </c>
      <c r="E99" s="357" t="s">
        <v>18</v>
      </c>
      <c r="F99" s="363" t="s">
        <v>158</v>
      </c>
      <c r="G99" s="363" t="s">
        <v>63</v>
      </c>
      <c r="H99" s="431">
        <v>118.6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</row>
    <row r="100" spans="1:253" ht="43.5" customHeight="1" hidden="1">
      <c r="A100" s="14"/>
      <c r="B100" s="365" t="s">
        <v>174</v>
      </c>
      <c r="C100" s="356" t="s">
        <v>51</v>
      </c>
      <c r="D100" s="357" t="s">
        <v>17</v>
      </c>
      <c r="E100" s="357" t="s">
        <v>18</v>
      </c>
      <c r="F100" s="363" t="s">
        <v>158</v>
      </c>
      <c r="G100" s="357" t="s">
        <v>64</v>
      </c>
      <c r="H100" s="431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</row>
    <row r="101" spans="1:253" ht="27" customHeight="1">
      <c r="A101" s="404"/>
      <c r="B101" s="405" t="s">
        <v>37</v>
      </c>
      <c r="C101" s="356" t="s">
        <v>51</v>
      </c>
      <c r="D101" s="357" t="s">
        <v>18</v>
      </c>
      <c r="E101" s="357" t="s">
        <v>235</v>
      </c>
      <c r="F101" s="357"/>
      <c r="G101" s="357"/>
      <c r="H101" s="431">
        <f>H107+H111+H117+H123</f>
        <v>9.6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</row>
    <row r="102" spans="1:253" ht="52.5" customHeight="1">
      <c r="A102" s="14"/>
      <c r="B102" s="351" t="s">
        <v>521</v>
      </c>
      <c r="C102" s="356" t="s">
        <v>51</v>
      </c>
      <c r="D102" s="357" t="s">
        <v>18</v>
      </c>
      <c r="E102" s="357" t="s">
        <v>7</v>
      </c>
      <c r="F102" s="357"/>
      <c r="G102" s="357"/>
      <c r="H102" s="431">
        <f>H107+H111</f>
        <v>2.3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</row>
    <row r="103" spans="1:11" ht="53.25" customHeight="1">
      <c r="A103" s="14"/>
      <c r="B103" s="371" t="s">
        <v>182</v>
      </c>
      <c r="C103" s="362" t="s">
        <v>51</v>
      </c>
      <c r="D103" s="363" t="s">
        <v>18</v>
      </c>
      <c r="E103" s="363" t="s">
        <v>7</v>
      </c>
      <c r="F103" s="363" t="s">
        <v>117</v>
      </c>
      <c r="G103" s="357"/>
      <c r="H103" s="431">
        <f>H107+H111</f>
        <v>2.3</v>
      </c>
      <c r="J103" s="1"/>
      <c r="K103" s="1"/>
    </row>
    <row r="104" spans="1:11" ht="36" customHeight="1">
      <c r="A104" s="14"/>
      <c r="B104" s="352" t="s">
        <v>230</v>
      </c>
      <c r="C104" s="356" t="s">
        <v>51</v>
      </c>
      <c r="D104" s="357" t="s">
        <v>18</v>
      </c>
      <c r="E104" s="357" t="s">
        <v>7</v>
      </c>
      <c r="F104" s="363" t="s">
        <v>518</v>
      </c>
      <c r="G104" s="357"/>
      <c r="H104" s="431">
        <f>H107+H111</f>
        <v>2.3</v>
      </c>
      <c r="J104" s="1"/>
      <c r="K104" s="1"/>
    </row>
    <row r="105" spans="1:11" ht="73.5" customHeight="1">
      <c r="A105" s="14"/>
      <c r="B105" s="352" t="s">
        <v>119</v>
      </c>
      <c r="C105" s="362" t="s">
        <v>51</v>
      </c>
      <c r="D105" s="363" t="s">
        <v>18</v>
      </c>
      <c r="E105" s="363" t="s">
        <v>7</v>
      </c>
      <c r="F105" s="372" t="s">
        <v>519</v>
      </c>
      <c r="G105" s="357"/>
      <c r="H105" s="431">
        <f>H107</f>
        <v>2.3</v>
      </c>
      <c r="J105" s="1"/>
      <c r="K105" s="1"/>
    </row>
    <row r="106" spans="1:11" ht="57.75" customHeight="1">
      <c r="A106" s="14"/>
      <c r="B106" s="352" t="s">
        <v>590</v>
      </c>
      <c r="C106" s="356" t="s">
        <v>51</v>
      </c>
      <c r="D106" s="357" t="s">
        <v>18</v>
      </c>
      <c r="E106" s="357" t="s">
        <v>7</v>
      </c>
      <c r="F106" s="357" t="s">
        <v>589</v>
      </c>
      <c r="G106" s="357"/>
      <c r="H106" s="431">
        <f>H107</f>
        <v>2.3</v>
      </c>
      <c r="J106" s="1"/>
      <c r="K106" s="1"/>
    </row>
    <row r="107" spans="1:11" ht="44.25" customHeight="1">
      <c r="A107" s="14"/>
      <c r="B107" s="365" t="s">
        <v>174</v>
      </c>
      <c r="C107" s="356" t="s">
        <v>51</v>
      </c>
      <c r="D107" s="357" t="s">
        <v>18</v>
      </c>
      <c r="E107" s="357" t="s">
        <v>7</v>
      </c>
      <c r="F107" s="357" t="s">
        <v>589</v>
      </c>
      <c r="G107" s="357" t="s">
        <v>64</v>
      </c>
      <c r="H107" s="431">
        <v>2.3</v>
      </c>
      <c r="J107" s="1"/>
      <c r="K107" s="1"/>
    </row>
    <row r="108" spans="1:11" ht="26.25" customHeight="1" hidden="1">
      <c r="A108" s="14"/>
      <c r="B108" s="373" t="s">
        <v>49</v>
      </c>
      <c r="C108" s="356" t="s">
        <v>51</v>
      </c>
      <c r="D108" s="357" t="s">
        <v>18</v>
      </c>
      <c r="E108" s="357" t="s">
        <v>7</v>
      </c>
      <c r="F108" s="357"/>
      <c r="G108" s="357"/>
      <c r="H108" s="431">
        <v>0</v>
      </c>
      <c r="J108" s="1"/>
      <c r="K108" s="1"/>
    </row>
    <row r="109" spans="1:11" ht="38.25" customHeight="1" hidden="1">
      <c r="A109" s="14"/>
      <c r="B109" s="352" t="s">
        <v>119</v>
      </c>
      <c r="C109" s="356" t="s">
        <v>51</v>
      </c>
      <c r="D109" s="357" t="s">
        <v>18</v>
      </c>
      <c r="E109" s="357" t="s">
        <v>11</v>
      </c>
      <c r="F109" s="363" t="s">
        <v>120</v>
      </c>
      <c r="G109" s="357"/>
      <c r="H109" s="431">
        <v>0</v>
      </c>
      <c r="J109" s="1"/>
      <c r="K109" s="1"/>
    </row>
    <row r="110" spans="1:11" ht="43.5" customHeight="1" hidden="1">
      <c r="A110" s="14"/>
      <c r="B110" s="352" t="s">
        <v>61</v>
      </c>
      <c r="C110" s="356" t="s">
        <v>51</v>
      </c>
      <c r="D110" s="357" t="s">
        <v>18</v>
      </c>
      <c r="E110" s="357" t="s">
        <v>11</v>
      </c>
      <c r="F110" s="363" t="s">
        <v>121</v>
      </c>
      <c r="G110" s="357"/>
      <c r="H110" s="431">
        <v>0</v>
      </c>
      <c r="J110" s="1"/>
      <c r="K110" s="1"/>
    </row>
    <row r="111" spans="1:11" ht="39.75" customHeight="1" hidden="1">
      <c r="A111" s="14"/>
      <c r="B111" s="365" t="s">
        <v>174</v>
      </c>
      <c r="C111" s="356" t="s">
        <v>51</v>
      </c>
      <c r="D111" s="357" t="s">
        <v>18</v>
      </c>
      <c r="E111" s="357" t="s">
        <v>11</v>
      </c>
      <c r="F111" s="363" t="s">
        <v>121</v>
      </c>
      <c r="G111" s="357" t="s">
        <v>64</v>
      </c>
      <c r="H111" s="431">
        <v>0</v>
      </c>
      <c r="J111" s="1"/>
      <c r="K111" s="1"/>
    </row>
    <row r="112" spans="1:11" ht="27" customHeight="1" hidden="1">
      <c r="A112" s="14"/>
      <c r="B112" s="371" t="s">
        <v>92</v>
      </c>
      <c r="C112" s="356" t="s">
        <v>51</v>
      </c>
      <c r="D112" s="357" t="s">
        <v>18</v>
      </c>
      <c r="E112" s="357" t="s">
        <v>7</v>
      </c>
      <c r="F112" s="271"/>
      <c r="G112" s="357"/>
      <c r="H112" s="431">
        <f>H117</f>
        <v>0</v>
      </c>
      <c r="J112" s="1"/>
      <c r="K112" s="1"/>
    </row>
    <row r="113" spans="1:11" ht="48.75" customHeight="1" hidden="1">
      <c r="A113" s="14"/>
      <c r="B113" s="371" t="s">
        <v>182</v>
      </c>
      <c r="C113" s="356" t="s">
        <v>51</v>
      </c>
      <c r="D113" s="357" t="s">
        <v>18</v>
      </c>
      <c r="E113" s="357" t="s">
        <v>7</v>
      </c>
      <c r="F113" s="357" t="s">
        <v>117</v>
      </c>
      <c r="G113" s="357"/>
      <c r="H113" s="431">
        <f>H117</f>
        <v>0</v>
      </c>
      <c r="J113" s="1"/>
      <c r="K113" s="1"/>
    </row>
    <row r="114" spans="1:11" ht="27" customHeight="1" hidden="1">
      <c r="A114" s="14"/>
      <c r="B114" s="352" t="s">
        <v>56</v>
      </c>
      <c r="C114" s="356" t="s">
        <v>51</v>
      </c>
      <c r="D114" s="357" t="s">
        <v>18</v>
      </c>
      <c r="E114" s="357" t="s">
        <v>7</v>
      </c>
      <c r="F114" s="357" t="s">
        <v>124</v>
      </c>
      <c r="G114" s="357"/>
      <c r="H114" s="431">
        <f>H117</f>
        <v>0</v>
      </c>
      <c r="J114" s="1"/>
      <c r="K114" s="1"/>
    </row>
    <row r="115" spans="1:11" ht="51.75" customHeight="1" hidden="1">
      <c r="A115" s="14"/>
      <c r="B115" s="366" t="s">
        <v>126</v>
      </c>
      <c r="C115" s="362" t="s">
        <v>51</v>
      </c>
      <c r="D115" s="363" t="s">
        <v>18</v>
      </c>
      <c r="E115" s="363" t="s">
        <v>7</v>
      </c>
      <c r="F115" s="363" t="s">
        <v>125</v>
      </c>
      <c r="G115" s="357"/>
      <c r="H115" s="431">
        <f>H117</f>
        <v>0</v>
      </c>
      <c r="J115" s="1"/>
      <c r="K115" s="1"/>
    </row>
    <row r="116" spans="1:11" ht="30" customHeight="1" hidden="1">
      <c r="A116" s="14"/>
      <c r="B116" s="352" t="s">
        <v>57</v>
      </c>
      <c r="C116" s="356" t="s">
        <v>51</v>
      </c>
      <c r="D116" s="357" t="s">
        <v>18</v>
      </c>
      <c r="E116" s="357" t="s">
        <v>7</v>
      </c>
      <c r="F116" s="357" t="s">
        <v>127</v>
      </c>
      <c r="G116" s="357"/>
      <c r="H116" s="431">
        <f>H117</f>
        <v>0</v>
      </c>
      <c r="J116" s="1"/>
      <c r="K116" s="1"/>
    </row>
    <row r="117" spans="1:11" ht="42" customHeight="1" hidden="1">
      <c r="A117" s="14"/>
      <c r="B117" s="365" t="s">
        <v>174</v>
      </c>
      <c r="C117" s="356" t="s">
        <v>51</v>
      </c>
      <c r="D117" s="357" t="s">
        <v>18</v>
      </c>
      <c r="E117" s="357" t="s">
        <v>7</v>
      </c>
      <c r="F117" s="357" t="s">
        <v>127</v>
      </c>
      <c r="G117" s="357" t="s">
        <v>64</v>
      </c>
      <c r="H117" s="431"/>
      <c r="J117" s="1"/>
      <c r="K117" s="1"/>
    </row>
    <row r="118" spans="1:11" ht="51.75" customHeight="1">
      <c r="A118" s="14"/>
      <c r="B118" s="358" t="s">
        <v>46</v>
      </c>
      <c r="C118" s="356" t="s">
        <v>51</v>
      </c>
      <c r="D118" s="357" t="s">
        <v>18</v>
      </c>
      <c r="E118" s="357" t="s">
        <v>4</v>
      </c>
      <c r="F118" s="374"/>
      <c r="G118" s="357"/>
      <c r="H118" s="431">
        <f>H123</f>
        <v>7.3</v>
      </c>
      <c r="J118" s="1"/>
      <c r="K118" s="1"/>
    </row>
    <row r="119" spans="1:11" ht="49.5" customHeight="1">
      <c r="A119" s="14"/>
      <c r="B119" s="371" t="s">
        <v>182</v>
      </c>
      <c r="C119" s="356" t="s">
        <v>51</v>
      </c>
      <c r="D119" s="357" t="s">
        <v>18</v>
      </c>
      <c r="E119" s="357" t="s">
        <v>4</v>
      </c>
      <c r="F119" s="357" t="s">
        <v>117</v>
      </c>
      <c r="G119" s="357"/>
      <c r="H119" s="431">
        <f>H123</f>
        <v>7.3</v>
      </c>
      <c r="J119" s="1"/>
      <c r="K119" s="1"/>
    </row>
    <row r="120" spans="1:11" ht="37.5" customHeight="1">
      <c r="A120" s="14"/>
      <c r="B120" s="352" t="s">
        <v>230</v>
      </c>
      <c r="C120" s="356" t="s">
        <v>51</v>
      </c>
      <c r="D120" s="357" t="s">
        <v>18</v>
      </c>
      <c r="E120" s="357" t="s">
        <v>4</v>
      </c>
      <c r="F120" s="357" t="s">
        <v>518</v>
      </c>
      <c r="G120" s="357"/>
      <c r="H120" s="431">
        <f>H121</f>
        <v>7.3</v>
      </c>
      <c r="J120" s="1"/>
      <c r="K120" s="1"/>
    </row>
    <row r="121" spans="1:11" ht="51.75" customHeight="1">
      <c r="A121" s="14"/>
      <c r="B121" s="352" t="s">
        <v>249</v>
      </c>
      <c r="C121" s="362" t="s">
        <v>51</v>
      </c>
      <c r="D121" s="363" t="s">
        <v>18</v>
      </c>
      <c r="E121" s="363" t="s">
        <v>4</v>
      </c>
      <c r="F121" s="363" t="s">
        <v>557</v>
      </c>
      <c r="G121" s="363"/>
      <c r="H121" s="431">
        <f>H123</f>
        <v>7.3</v>
      </c>
      <c r="J121" s="1"/>
      <c r="K121" s="1"/>
    </row>
    <row r="122" spans="1:11" ht="57" customHeight="1">
      <c r="A122" s="14"/>
      <c r="B122" s="352" t="s">
        <v>590</v>
      </c>
      <c r="C122" s="362" t="s">
        <v>51</v>
      </c>
      <c r="D122" s="363" t="s">
        <v>18</v>
      </c>
      <c r="E122" s="363" t="s">
        <v>4</v>
      </c>
      <c r="F122" s="363" t="s">
        <v>558</v>
      </c>
      <c r="G122" s="363"/>
      <c r="H122" s="431">
        <f>H123</f>
        <v>7.3</v>
      </c>
      <c r="J122" s="1"/>
      <c r="K122" s="1"/>
    </row>
    <row r="123" spans="1:11" ht="49.5" customHeight="1">
      <c r="A123" s="14"/>
      <c r="B123" s="365" t="s">
        <v>174</v>
      </c>
      <c r="C123" s="362" t="s">
        <v>51</v>
      </c>
      <c r="D123" s="363" t="s">
        <v>18</v>
      </c>
      <c r="E123" s="363" t="s">
        <v>4</v>
      </c>
      <c r="F123" s="363" t="s">
        <v>558</v>
      </c>
      <c r="G123" s="363" t="s">
        <v>64</v>
      </c>
      <c r="H123" s="432">
        <v>7.3</v>
      </c>
      <c r="J123" s="1"/>
      <c r="K123" s="1"/>
    </row>
    <row r="124" spans="1:11" ht="24" customHeight="1">
      <c r="A124" s="404"/>
      <c r="B124" s="352" t="s">
        <v>38</v>
      </c>
      <c r="C124" s="356" t="s">
        <v>51</v>
      </c>
      <c r="D124" s="357" t="s">
        <v>20</v>
      </c>
      <c r="E124" s="357" t="s">
        <v>235</v>
      </c>
      <c r="F124" s="357"/>
      <c r="G124" s="357"/>
      <c r="H124" s="431">
        <f>H130+H147+H141+H136</f>
        <v>3698.8</v>
      </c>
      <c r="J124" s="1"/>
      <c r="K124" s="1"/>
    </row>
    <row r="125" spans="1:11" ht="24" customHeight="1">
      <c r="A125" s="14"/>
      <c r="B125" s="352" t="s">
        <v>25</v>
      </c>
      <c r="C125" s="356" t="s">
        <v>51</v>
      </c>
      <c r="D125" s="357" t="s">
        <v>20</v>
      </c>
      <c r="E125" s="357" t="s">
        <v>11</v>
      </c>
      <c r="F125" s="357"/>
      <c r="G125" s="357"/>
      <c r="H125" s="431">
        <f>H126</f>
        <v>3643.8</v>
      </c>
      <c r="J125" s="1"/>
      <c r="K125" s="1"/>
    </row>
    <row r="126" spans="1:253" s="3" customFormat="1" ht="54" customHeight="1">
      <c r="A126" s="14"/>
      <c r="B126" s="375" t="s">
        <v>185</v>
      </c>
      <c r="C126" s="362" t="s">
        <v>51</v>
      </c>
      <c r="D126" s="363" t="s">
        <v>20</v>
      </c>
      <c r="E126" s="363" t="s">
        <v>11</v>
      </c>
      <c r="F126" s="363" t="s">
        <v>136</v>
      </c>
      <c r="G126" s="363"/>
      <c r="H126" s="431">
        <f>H127</f>
        <v>3643.8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</row>
    <row r="127" spans="1:253" s="3" customFormat="1" ht="30.75" customHeight="1">
      <c r="A127" s="14"/>
      <c r="B127" s="360" t="s">
        <v>230</v>
      </c>
      <c r="C127" s="362" t="s">
        <v>51</v>
      </c>
      <c r="D127" s="363" t="s">
        <v>20</v>
      </c>
      <c r="E127" s="363" t="s">
        <v>11</v>
      </c>
      <c r="F127" s="363" t="s">
        <v>137</v>
      </c>
      <c r="G127" s="363"/>
      <c r="H127" s="431">
        <f>H128</f>
        <v>3643.8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</row>
    <row r="128" spans="1:253" s="3" customFormat="1" ht="75.75" customHeight="1">
      <c r="A128" s="14"/>
      <c r="B128" s="360" t="s">
        <v>138</v>
      </c>
      <c r="C128" s="362" t="s">
        <v>51</v>
      </c>
      <c r="D128" s="363" t="s">
        <v>20</v>
      </c>
      <c r="E128" s="363" t="s">
        <v>11</v>
      </c>
      <c r="F128" s="363" t="s">
        <v>139</v>
      </c>
      <c r="G128" s="363"/>
      <c r="H128" s="431">
        <f>H129</f>
        <v>3643.8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</row>
    <row r="129" spans="1:253" s="3" customFormat="1" ht="78" customHeight="1">
      <c r="A129" s="14"/>
      <c r="B129" s="375" t="s">
        <v>79</v>
      </c>
      <c r="C129" s="362" t="s">
        <v>51</v>
      </c>
      <c r="D129" s="363" t="s">
        <v>20</v>
      </c>
      <c r="E129" s="363" t="s">
        <v>11</v>
      </c>
      <c r="F129" s="363" t="s">
        <v>140</v>
      </c>
      <c r="G129" s="363"/>
      <c r="H129" s="431">
        <f>H130</f>
        <v>3643.8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</row>
    <row r="130" spans="1:253" s="3" customFormat="1" ht="46.5">
      <c r="A130" s="14"/>
      <c r="B130" s="365" t="s">
        <v>174</v>
      </c>
      <c r="C130" s="362" t="s">
        <v>51</v>
      </c>
      <c r="D130" s="363" t="s">
        <v>20</v>
      </c>
      <c r="E130" s="363" t="s">
        <v>11</v>
      </c>
      <c r="F130" s="363" t="s">
        <v>140</v>
      </c>
      <c r="G130" s="363" t="s">
        <v>64</v>
      </c>
      <c r="H130" s="431">
        <f>2565+1078.8</f>
        <v>3643.8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</row>
    <row r="131" spans="1:253" s="3" customFormat="1" ht="29.25" customHeight="1">
      <c r="A131" s="14"/>
      <c r="B131" s="358" t="s">
        <v>69</v>
      </c>
      <c r="C131" s="362" t="s">
        <v>51</v>
      </c>
      <c r="D131" s="363" t="s">
        <v>20</v>
      </c>
      <c r="E131" s="363" t="s">
        <v>70</v>
      </c>
      <c r="F131" s="357"/>
      <c r="G131" s="357"/>
      <c r="H131" s="431">
        <f>H141+H136</f>
        <v>55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</row>
    <row r="132" spans="1:253" s="3" customFormat="1" ht="55.5" customHeight="1">
      <c r="A132" s="14"/>
      <c r="B132" s="358" t="s">
        <v>242</v>
      </c>
      <c r="C132" s="362" t="s">
        <v>51</v>
      </c>
      <c r="D132" s="363" t="s">
        <v>20</v>
      </c>
      <c r="E132" s="363" t="s">
        <v>70</v>
      </c>
      <c r="F132" s="487" t="s">
        <v>170</v>
      </c>
      <c r="G132" s="357"/>
      <c r="H132" s="431">
        <f>H136</f>
        <v>50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</row>
    <row r="133" spans="1:253" s="3" customFormat="1" ht="29.25" customHeight="1">
      <c r="A133" s="14"/>
      <c r="B133" s="358" t="s">
        <v>230</v>
      </c>
      <c r="C133" s="362" t="s">
        <v>51</v>
      </c>
      <c r="D133" s="363" t="s">
        <v>20</v>
      </c>
      <c r="E133" s="363" t="s">
        <v>70</v>
      </c>
      <c r="F133" s="487" t="s">
        <v>128</v>
      </c>
      <c r="G133" s="357"/>
      <c r="H133" s="431">
        <f>H136</f>
        <v>50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</row>
    <row r="134" spans="1:253" s="3" customFormat="1" ht="81.75" customHeight="1">
      <c r="A134" s="14"/>
      <c r="B134" s="358" t="s">
        <v>129</v>
      </c>
      <c r="C134" s="362" t="s">
        <v>51</v>
      </c>
      <c r="D134" s="363" t="s">
        <v>20</v>
      </c>
      <c r="E134" s="363" t="s">
        <v>70</v>
      </c>
      <c r="F134" s="487" t="s">
        <v>130</v>
      </c>
      <c r="G134" s="357"/>
      <c r="H134" s="431">
        <f>H136</f>
        <v>50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</row>
    <row r="135" spans="1:253" s="3" customFormat="1" ht="81.75" customHeight="1" hidden="1">
      <c r="A135" s="14"/>
      <c r="B135" s="358" t="s">
        <v>129</v>
      </c>
      <c r="C135" s="362" t="s">
        <v>51</v>
      </c>
      <c r="D135" s="363" t="s">
        <v>20</v>
      </c>
      <c r="E135" s="363" t="s">
        <v>70</v>
      </c>
      <c r="F135" s="487" t="s">
        <v>591</v>
      </c>
      <c r="G135" s="357"/>
      <c r="H135" s="431">
        <f>H137</f>
        <v>5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</row>
    <row r="136" spans="1:253" s="3" customFormat="1" ht="29.25" customHeight="1">
      <c r="A136" s="14"/>
      <c r="B136" s="358" t="s">
        <v>174</v>
      </c>
      <c r="C136" s="362" t="s">
        <v>51</v>
      </c>
      <c r="D136" s="363" t="s">
        <v>20</v>
      </c>
      <c r="E136" s="363" t="s">
        <v>70</v>
      </c>
      <c r="F136" s="487" t="s">
        <v>131</v>
      </c>
      <c r="G136" s="357" t="s">
        <v>64</v>
      </c>
      <c r="H136" s="431">
        <v>50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</row>
    <row r="137" spans="1:253" s="3" customFormat="1" ht="71.25" customHeight="1">
      <c r="A137" s="14"/>
      <c r="B137" s="376" t="s">
        <v>531</v>
      </c>
      <c r="C137" s="362" t="s">
        <v>51</v>
      </c>
      <c r="D137" s="363" t="s">
        <v>20</v>
      </c>
      <c r="E137" s="363" t="s">
        <v>70</v>
      </c>
      <c r="F137" s="363" t="s">
        <v>141</v>
      </c>
      <c r="G137" s="363"/>
      <c r="H137" s="432">
        <v>5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</row>
    <row r="138" spans="1:253" s="3" customFormat="1" ht="28.5" customHeight="1">
      <c r="A138" s="14"/>
      <c r="B138" s="365" t="s">
        <v>230</v>
      </c>
      <c r="C138" s="362" t="s">
        <v>51</v>
      </c>
      <c r="D138" s="363" t="s">
        <v>20</v>
      </c>
      <c r="E138" s="363" t="s">
        <v>70</v>
      </c>
      <c r="F138" s="363" t="s">
        <v>142</v>
      </c>
      <c r="G138" s="363"/>
      <c r="H138" s="431">
        <v>5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</row>
    <row r="139" spans="1:253" s="3" customFormat="1" ht="63" customHeight="1">
      <c r="A139" s="14"/>
      <c r="B139" s="376" t="s">
        <v>143</v>
      </c>
      <c r="C139" s="362" t="s">
        <v>51</v>
      </c>
      <c r="D139" s="363" t="s">
        <v>20</v>
      </c>
      <c r="E139" s="363" t="s">
        <v>70</v>
      </c>
      <c r="F139" s="363" t="s">
        <v>144</v>
      </c>
      <c r="G139" s="363"/>
      <c r="H139" s="431">
        <v>5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</row>
    <row r="140" spans="1:253" s="3" customFormat="1" ht="42" customHeight="1">
      <c r="A140" s="14"/>
      <c r="B140" s="376" t="s">
        <v>80</v>
      </c>
      <c r="C140" s="362" t="s">
        <v>51</v>
      </c>
      <c r="D140" s="363" t="s">
        <v>20</v>
      </c>
      <c r="E140" s="363" t="s">
        <v>70</v>
      </c>
      <c r="F140" s="363" t="s">
        <v>145</v>
      </c>
      <c r="G140" s="363"/>
      <c r="H140" s="431">
        <v>5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</row>
    <row r="141" spans="1:253" s="3" customFormat="1" ht="54" customHeight="1">
      <c r="A141" s="14"/>
      <c r="B141" s="365" t="s">
        <v>174</v>
      </c>
      <c r="C141" s="362" t="s">
        <v>51</v>
      </c>
      <c r="D141" s="363" t="s">
        <v>20</v>
      </c>
      <c r="E141" s="363" t="s">
        <v>70</v>
      </c>
      <c r="F141" s="363" t="s">
        <v>145</v>
      </c>
      <c r="G141" s="363" t="s">
        <v>64</v>
      </c>
      <c r="H141" s="431">
        <v>5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</row>
    <row r="142" spans="1:253" s="3" customFormat="1" ht="24" customHeight="1" hidden="1">
      <c r="A142" s="14"/>
      <c r="B142" s="365" t="s">
        <v>69</v>
      </c>
      <c r="C142" s="362" t="s">
        <v>51</v>
      </c>
      <c r="D142" s="363" t="s">
        <v>20</v>
      </c>
      <c r="E142" s="363" t="s">
        <v>70</v>
      </c>
      <c r="F142" s="363"/>
      <c r="G142" s="363"/>
      <c r="H142" s="431">
        <v>0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</row>
    <row r="143" spans="1:253" s="3" customFormat="1" ht="74.25" customHeight="1" hidden="1">
      <c r="A143" s="14"/>
      <c r="B143" s="358" t="s">
        <v>187</v>
      </c>
      <c r="C143" s="362" t="s">
        <v>51</v>
      </c>
      <c r="D143" s="363" t="s">
        <v>20</v>
      </c>
      <c r="E143" s="363" t="s">
        <v>70</v>
      </c>
      <c r="F143" s="363" t="s">
        <v>147</v>
      </c>
      <c r="G143" s="363"/>
      <c r="H143" s="431">
        <f>H144</f>
        <v>0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</row>
    <row r="144" spans="1:253" s="3" customFormat="1" ht="27.75" customHeight="1" hidden="1">
      <c r="A144" s="14"/>
      <c r="B144" s="358" t="s">
        <v>230</v>
      </c>
      <c r="C144" s="362" t="s">
        <v>51</v>
      </c>
      <c r="D144" s="363" t="s">
        <v>20</v>
      </c>
      <c r="E144" s="363" t="s">
        <v>70</v>
      </c>
      <c r="F144" s="363" t="s">
        <v>146</v>
      </c>
      <c r="G144" s="363"/>
      <c r="H144" s="431">
        <f>H145</f>
        <v>0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</row>
    <row r="145" spans="1:253" s="3" customFormat="1" ht="57.75" customHeight="1" hidden="1">
      <c r="A145" s="14"/>
      <c r="B145" s="358" t="s">
        <v>228</v>
      </c>
      <c r="C145" s="362" t="s">
        <v>51</v>
      </c>
      <c r="D145" s="363" t="s">
        <v>20</v>
      </c>
      <c r="E145" s="363" t="s">
        <v>70</v>
      </c>
      <c r="F145" s="363" t="s">
        <v>205</v>
      </c>
      <c r="G145" s="363"/>
      <c r="H145" s="431">
        <f>H146</f>
        <v>0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</row>
    <row r="146" spans="1:253" s="3" customFormat="1" ht="47.25" customHeight="1" hidden="1">
      <c r="A146" s="14"/>
      <c r="B146" s="358" t="s">
        <v>405</v>
      </c>
      <c r="C146" s="362" t="s">
        <v>51</v>
      </c>
      <c r="D146" s="363" t="s">
        <v>20</v>
      </c>
      <c r="E146" s="363" t="s">
        <v>70</v>
      </c>
      <c r="F146" s="363" t="s">
        <v>206</v>
      </c>
      <c r="G146" s="363"/>
      <c r="H146" s="431">
        <f>H147</f>
        <v>0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</row>
    <row r="147" spans="1:253" s="3" customFormat="1" ht="45.75" customHeight="1" hidden="1">
      <c r="A147" s="14"/>
      <c r="B147" s="365" t="s">
        <v>174</v>
      </c>
      <c r="C147" s="362" t="s">
        <v>51</v>
      </c>
      <c r="D147" s="363" t="s">
        <v>20</v>
      </c>
      <c r="E147" s="363" t="s">
        <v>70</v>
      </c>
      <c r="F147" s="363" t="s">
        <v>206</v>
      </c>
      <c r="G147" s="363" t="s">
        <v>64</v>
      </c>
      <c r="H147" s="432">
        <v>0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</row>
    <row r="148" spans="1:253" s="3" customFormat="1" ht="28.5" customHeight="1">
      <c r="A148" s="406"/>
      <c r="B148" s="352" t="s">
        <v>2</v>
      </c>
      <c r="C148" s="362" t="s">
        <v>51</v>
      </c>
      <c r="D148" s="363" t="s">
        <v>5</v>
      </c>
      <c r="E148" s="363" t="s">
        <v>235</v>
      </c>
      <c r="F148" s="363"/>
      <c r="G148" s="363"/>
      <c r="H148" s="432">
        <f>H184+H190+H202+H149</f>
        <v>436.8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</row>
    <row r="149" spans="1:253" s="3" customFormat="1" ht="23.25" hidden="1">
      <c r="A149" s="406"/>
      <c r="B149" s="352" t="s">
        <v>58</v>
      </c>
      <c r="C149" s="362" t="s">
        <v>51</v>
      </c>
      <c r="D149" s="363" t="s">
        <v>5</v>
      </c>
      <c r="E149" s="363" t="s">
        <v>17</v>
      </c>
      <c r="F149" s="363"/>
      <c r="G149" s="363"/>
      <c r="H149" s="432">
        <f>H154</f>
        <v>0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</row>
    <row r="150" spans="1:253" s="4" customFormat="1" ht="70.5" hidden="1">
      <c r="A150" s="406"/>
      <c r="B150" s="379" t="s">
        <v>184</v>
      </c>
      <c r="C150" s="362" t="s">
        <v>51</v>
      </c>
      <c r="D150" s="363" t="s">
        <v>5</v>
      </c>
      <c r="E150" s="363" t="s">
        <v>17</v>
      </c>
      <c r="F150" s="363" t="s">
        <v>134</v>
      </c>
      <c r="G150" s="363"/>
      <c r="H150" s="432">
        <f>H151</f>
        <v>0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</row>
    <row r="151" spans="1:253" s="4" customFormat="1" ht="23.25" hidden="1">
      <c r="A151" s="406"/>
      <c r="B151" s="360" t="s">
        <v>58</v>
      </c>
      <c r="C151" s="362" t="s">
        <v>51</v>
      </c>
      <c r="D151" s="363" t="s">
        <v>5</v>
      </c>
      <c r="E151" s="363" t="s">
        <v>17</v>
      </c>
      <c r="F151" s="363" t="s">
        <v>512</v>
      </c>
      <c r="G151" s="363"/>
      <c r="H151" s="432">
        <f>H152</f>
        <v>0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</row>
    <row r="152" spans="1:253" s="4" customFormat="1" ht="47.25" customHeight="1" hidden="1">
      <c r="A152" s="406"/>
      <c r="B152" s="360" t="s">
        <v>515</v>
      </c>
      <c r="C152" s="362" t="s">
        <v>51</v>
      </c>
      <c r="D152" s="363" t="s">
        <v>5</v>
      </c>
      <c r="E152" s="363" t="s">
        <v>17</v>
      </c>
      <c r="F152" s="363" t="s">
        <v>513</v>
      </c>
      <c r="G152" s="363"/>
      <c r="H152" s="432">
        <f>H153</f>
        <v>0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</row>
    <row r="153" spans="1:253" s="4" customFormat="1" ht="27" customHeight="1" hidden="1">
      <c r="A153" s="406"/>
      <c r="B153" s="360" t="s">
        <v>81</v>
      </c>
      <c r="C153" s="362" t="s">
        <v>51</v>
      </c>
      <c r="D153" s="363" t="s">
        <v>5</v>
      </c>
      <c r="E153" s="363" t="s">
        <v>17</v>
      </c>
      <c r="F153" s="363" t="s">
        <v>514</v>
      </c>
      <c r="G153" s="363"/>
      <c r="H153" s="432">
        <f>H154</f>
        <v>0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</row>
    <row r="154" spans="1:253" s="4" customFormat="1" ht="46.5" hidden="1">
      <c r="A154" s="406"/>
      <c r="B154" s="365" t="s">
        <v>174</v>
      </c>
      <c r="C154" s="362" t="s">
        <v>51</v>
      </c>
      <c r="D154" s="363" t="s">
        <v>5</v>
      </c>
      <c r="E154" s="363" t="s">
        <v>17</v>
      </c>
      <c r="F154" s="363" t="s">
        <v>514</v>
      </c>
      <c r="G154" s="363" t="s">
        <v>64</v>
      </c>
      <c r="H154" s="432">
        <v>0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</row>
    <row r="155" spans="1:253" s="4" customFormat="1" ht="23.25" hidden="1">
      <c r="A155" s="406"/>
      <c r="B155" s="377" t="s">
        <v>259</v>
      </c>
      <c r="C155" s="356" t="s">
        <v>51</v>
      </c>
      <c r="D155" s="357" t="s">
        <v>5</v>
      </c>
      <c r="E155" s="357" t="s">
        <v>17</v>
      </c>
      <c r="F155" s="363" t="s">
        <v>192</v>
      </c>
      <c r="G155" s="357"/>
      <c r="H155" s="432">
        <f>H159</f>
        <v>0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</row>
    <row r="156" spans="1:253" s="4" customFormat="1" ht="23.25" hidden="1">
      <c r="A156" s="406"/>
      <c r="B156" s="377" t="s">
        <v>260</v>
      </c>
      <c r="C156" s="356" t="s">
        <v>51</v>
      </c>
      <c r="D156" s="357" t="s">
        <v>5</v>
      </c>
      <c r="E156" s="357" t="s">
        <v>17</v>
      </c>
      <c r="F156" s="363" t="s">
        <v>261</v>
      </c>
      <c r="G156" s="357"/>
      <c r="H156" s="432">
        <f>H159</f>
        <v>0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</row>
    <row r="157" spans="1:253" s="4" customFormat="1" ht="46.5" hidden="1">
      <c r="A157" s="406"/>
      <c r="B157" s="377" t="s">
        <v>169</v>
      </c>
      <c r="C157" s="356" t="s">
        <v>51</v>
      </c>
      <c r="D157" s="357" t="s">
        <v>5</v>
      </c>
      <c r="E157" s="357" t="s">
        <v>17</v>
      </c>
      <c r="F157" s="363" t="s">
        <v>262</v>
      </c>
      <c r="G157" s="357"/>
      <c r="H157" s="432">
        <f>H159</f>
        <v>0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</row>
    <row r="158" spans="1:253" s="4" customFormat="1" ht="23.25" hidden="1">
      <c r="A158" s="406"/>
      <c r="B158" s="377" t="s">
        <v>81</v>
      </c>
      <c r="C158" s="356" t="s">
        <v>51</v>
      </c>
      <c r="D158" s="357" t="s">
        <v>5</v>
      </c>
      <c r="E158" s="357" t="s">
        <v>17</v>
      </c>
      <c r="F158" s="363" t="s">
        <v>263</v>
      </c>
      <c r="G158" s="357"/>
      <c r="H158" s="432">
        <f>H159</f>
        <v>0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</row>
    <row r="159" spans="1:253" s="4" customFormat="1" ht="46.5" hidden="1">
      <c r="A159" s="406"/>
      <c r="B159" s="365" t="s">
        <v>174</v>
      </c>
      <c r="C159" s="356" t="s">
        <v>51</v>
      </c>
      <c r="D159" s="357" t="s">
        <v>5</v>
      </c>
      <c r="E159" s="357" t="s">
        <v>17</v>
      </c>
      <c r="F159" s="363" t="s">
        <v>263</v>
      </c>
      <c r="G159" s="357" t="s">
        <v>64</v>
      </c>
      <c r="H159" s="432">
        <v>0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</row>
    <row r="160" spans="1:253" s="4" customFormat="1" ht="27.75" customHeight="1" hidden="1">
      <c r="A160" s="406"/>
      <c r="B160" s="351" t="s">
        <v>50</v>
      </c>
      <c r="C160" s="362" t="s">
        <v>51</v>
      </c>
      <c r="D160" s="363" t="s">
        <v>5</v>
      </c>
      <c r="E160" s="363" t="s">
        <v>18</v>
      </c>
      <c r="F160" s="363"/>
      <c r="G160" s="363"/>
      <c r="H160" s="432">
        <f>H168+H174+H171+H183</f>
        <v>0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</row>
    <row r="161" spans="1:253" s="4" customFormat="1" ht="47.25" customHeight="1" hidden="1">
      <c r="A161" s="406"/>
      <c r="B161" s="360" t="s">
        <v>190</v>
      </c>
      <c r="C161" s="362" t="s">
        <v>51</v>
      </c>
      <c r="D161" s="363" t="s">
        <v>5</v>
      </c>
      <c r="E161" s="363" t="s">
        <v>18</v>
      </c>
      <c r="F161" s="363" t="s">
        <v>192</v>
      </c>
      <c r="G161" s="363"/>
      <c r="H161" s="432">
        <f>H168+H174+H171+H183</f>
        <v>0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</row>
    <row r="162" spans="1:253" s="4" customFormat="1" ht="30.75" customHeight="1" hidden="1">
      <c r="A162" s="406"/>
      <c r="B162" s="360" t="s">
        <v>50</v>
      </c>
      <c r="C162" s="362" t="s">
        <v>51</v>
      </c>
      <c r="D162" s="363" t="s">
        <v>5</v>
      </c>
      <c r="E162" s="363" t="s">
        <v>18</v>
      </c>
      <c r="F162" s="363" t="s">
        <v>198</v>
      </c>
      <c r="G162" s="363"/>
      <c r="H162" s="432">
        <f>H168+H171+H174+H183</f>
        <v>0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</row>
    <row r="163" spans="1:253" s="4" customFormat="1" ht="24.75" customHeight="1" hidden="1">
      <c r="A163" s="406"/>
      <c r="B163" s="360" t="s">
        <v>168</v>
      </c>
      <c r="C163" s="362" t="s">
        <v>51</v>
      </c>
      <c r="D163" s="363" t="s">
        <v>5</v>
      </c>
      <c r="E163" s="363" t="s">
        <v>18</v>
      </c>
      <c r="F163" s="363" t="s">
        <v>196</v>
      </c>
      <c r="G163" s="363"/>
      <c r="H163" s="432">
        <f>H168</f>
        <v>0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</row>
    <row r="164" spans="1:253" s="4" customFormat="1" ht="23.25" hidden="1">
      <c r="A164" s="406"/>
      <c r="B164" s="358" t="s">
        <v>53</v>
      </c>
      <c r="C164" s="362" t="s">
        <v>51</v>
      </c>
      <c r="D164" s="363" t="s">
        <v>5</v>
      </c>
      <c r="E164" s="363" t="s">
        <v>18</v>
      </c>
      <c r="F164" s="363" t="s">
        <v>197</v>
      </c>
      <c r="G164" s="363"/>
      <c r="H164" s="432">
        <f>H168</f>
        <v>0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</row>
    <row r="165" spans="1:253" s="4" customFormat="1" ht="42" customHeight="1" hidden="1">
      <c r="A165" s="406"/>
      <c r="B165" s="365" t="s">
        <v>174</v>
      </c>
      <c r="C165" s="362" t="s">
        <v>51</v>
      </c>
      <c r="D165" s="363" t="s">
        <v>5</v>
      </c>
      <c r="E165" s="363" t="s">
        <v>18</v>
      </c>
      <c r="F165" s="363" t="s">
        <v>133</v>
      </c>
      <c r="G165" s="363" t="s">
        <v>64</v>
      </c>
      <c r="H165" s="432">
        <v>150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</row>
    <row r="166" spans="1:253" s="4" customFormat="1" ht="46.5" hidden="1">
      <c r="A166" s="406"/>
      <c r="B166" s="358" t="s">
        <v>167</v>
      </c>
      <c r="C166" s="362" t="s">
        <v>51</v>
      </c>
      <c r="D166" s="363" t="s">
        <v>5</v>
      </c>
      <c r="E166" s="363" t="s">
        <v>18</v>
      </c>
      <c r="F166" s="363" t="s">
        <v>171</v>
      </c>
      <c r="G166" s="363"/>
      <c r="H166" s="432">
        <f>H168</f>
        <v>0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</row>
    <row r="167" spans="1:253" s="4" customFormat="1" ht="26.25" customHeight="1" hidden="1">
      <c r="A167" s="406"/>
      <c r="B167" s="358" t="s">
        <v>54</v>
      </c>
      <c r="C167" s="362" t="s">
        <v>51</v>
      </c>
      <c r="D167" s="363" t="s">
        <v>5</v>
      </c>
      <c r="E167" s="363" t="s">
        <v>18</v>
      </c>
      <c r="F167" s="363" t="s">
        <v>132</v>
      </c>
      <c r="G167" s="363"/>
      <c r="H167" s="432">
        <f>H168</f>
        <v>0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</row>
    <row r="168" spans="1:253" s="4" customFormat="1" ht="47.25" customHeight="1" hidden="1">
      <c r="A168" s="406"/>
      <c r="B168" s="365" t="s">
        <v>174</v>
      </c>
      <c r="C168" s="362" t="s">
        <v>51</v>
      </c>
      <c r="D168" s="363" t="s">
        <v>5</v>
      </c>
      <c r="E168" s="363" t="s">
        <v>18</v>
      </c>
      <c r="F168" s="363" t="s">
        <v>197</v>
      </c>
      <c r="G168" s="363" t="s">
        <v>64</v>
      </c>
      <c r="H168" s="432">
        <v>0</v>
      </c>
      <c r="I168" s="1">
        <v>80000</v>
      </c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</row>
    <row r="169" spans="1:253" s="4" customFormat="1" ht="33.75" customHeight="1" hidden="1">
      <c r="A169" s="406"/>
      <c r="B169" s="365" t="s">
        <v>167</v>
      </c>
      <c r="C169" s="362" t="s">
        <v>51</v>
      </c>
      <c r="D169" s="363" t="s">
        <v>5</v>
      </c>
      <c r="E169" s="363" t="s">
        <v>18</v>
      </c>
      <c r="F169" s="363" t="s">
        <v>381</v>
      </c>
      <c r="G169" s="363"/>
      <c r="H169" s="432">
        <v>0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</row>
    <row r="170" spans="1:253" s="4" customFormat="1" ht="42.75" customHeight="1" hidden="1">
      <c r="A170" s="406"/>
      <c r="B170" s="365" t="s">
        <v>54</v>
      </c>
      <c r="C170" s="362" t="s">
        <v>51</v>
      </c>
      <c r="D170" s="363" t="s">
        <v>5</v>
      </c>
      <c r="E170" s="363" t="s">
        <v>18</v>
      </c>
      <c r="F170" s="363" t="s">
        <v>382</v>
      </c>
      <c r="G170" s="363"/>
      <c r="H170" s="432">
        <f>H171</f>
        <v>0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</row>
    <row r="171" spans="1:253" s="4" customFormat="1" ht="36" customHeight="1" hidden="1">
      <c r="A171" s="406"/>
      <c r="B171" s="365" t="s">
        <v>174</v>
      </c>
      <c r="C171" s="362" t="s">
        <v>51</v>
      </c>
      <c r="D171" s="363" t="s">
        <v>5</v>
      </c>
      <c r="E171" s="363" t="s">
        <v>18</v>
      </c>
      <c r="F171" s="363" t="s">
        <v>382</v>
      </c>
      <c r="G171" s="363" t="s">
        <v>64</v>
      </c>
      <c r="H171" s="432">
        <v>0</v>
      </c>
      <c r="I171" s="1">
        <v>20000</v>
      </c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</row>
    <row r="172" spans="1:253" s="4" customFormat="1" ht="37.5" customHeight="1" hidden="1">
      <c r="A172" s="406"/>
      <c r="B172" s="358" t="s">
        <v>166</v>
      </c>
      <c r="C172" s="362" t="s">
        <v>51</v>
      </c>
      <c r="D172" s="363" t="s">
        <v>5</v>
      </c>
      <c r="E172" s="363" t="s">
        <v>18</v>
      </c>
      <c r="F172" s="363" t="s">
        <v>201</v>
      </c>
      <c r="G172" s="363"/>
      <c r="H172" s="432">
        <v>0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</row>
    <row r="173" spans="1:253" s="4" customFormat="1" ht="43.5" customHeight="1" hidden="1">
      <c r="A173" s="406"/>
      <c r="B173" s="358" t="s">
        <v>82</v>
      </c>
      <c r="C173" s="362" t="s">
        <v>51</v>
      </c>
      <c r="D173" s="363" t="s">
        <v>5</v>
      </c>
      <c r="E173" s="363" t="s">
        <v>18</v>
      </c>
      <c r="F173" s="363" t="s">
        <v>202</v>
      </c>
      <c r="G173" s="363"/>
      <c r="H173" s="432">
        <f>H174</f>
        <v>0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</row>
    <row r="174" spans="1:253" s="4" customFormat="1" ht="45.75" customHeight="1" hidden="1">
      <c r="A174" s="406"/>
      <c r="B174" s="365" t="s">
        <v>174</v>
      </c>
      <c r="C174" s="362" t="s">
        <v>51</v>
      </c>
      <c r="D174" s="363" t="s">
        <v>5</v>
      </c>
      <c r="E174" s="363" t="s">
        <v>18</v>
      </c>
      <c r="F174" s="363" t="s">
        <v>202</v>
      </c>
      <c r="G174" s="363" t="s">
        <v>64</v>
      </c>
      <c r="H174" s="432">
        <v>0</v>
      </c>
      <c r="I174" s="101">
        <v>731499.77</v>
      </c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</row>
    <row r="175" spans="1:253" s="4" customFormat="1" ht="39" customHeight="1" hidden="1">
      <c r="A175" s="14">
        <v>7</v>
      </c>
      <c r="B175" s="377" t="s">
        <v>23</v>
      </c>
      <c r="C175" s="356" t="s">
        <v>51</v>
      </c>
      <c r="D175" s="357" t="s">
        <v>6</v>
      </c>
      <c r="E175" s="357"/>
      <c r="F175" s="357"/>
      <c r="G175" s="357"/>
      <c r="H175" s="432">
        <v>0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</row>
    <row r="176" spans="1:253" s="4" customFormat="1" ht="42.75" customHeight="1" hidden="1">
      <c r="A176" s="14"/>
      <c r="B176" s="377" t="s">
        <v>259</v>
      </c>
      <c r="C176" s="356" t="s">
        <v>51</v>
      </c>
      <c r="D176" s="357" t="s">
        <v>5</v>
      </c>
      <c r="E176" s="357" t="s">
        <v>17</v>
      </c>
      <c r="F176" s="357"/>
      <c r="G176" s="357"/>
      <c r="H176" s="43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</row>
    <row r="177" spans="1:253" s="4" customFormat="1" ht="42.75" customHeight="1" hidden="1">
      <c r="A177" s="14"/>
      <c r="B177" s="377" t="s">
        <v>260</v>
      </c>
      <c r="C177" s="356" t="s">
        <v>51</v>
      </c>
      <c r="D177" s="357" t="s">
        <v>5</v>
      </c>
      <c r="E177" s="357" t="s">
        <v>17</v>
      </c>
      <c r="F177" s="363" t="s">
        <v>261</v>
      </c>
      <c r="G177" s="357"/>
      <c r="H177" s="43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</row>
    <row r="178" spans="1:253" s="4" customFormat="1" ht="39" customHeight="1" hidden="1">
      <c r="A178" s="14"/>
      <c r="B178" s="377" t="s">
        <v>169</v>
      </c>
      <c r="C178" s="356" t="s">
        <v>51</v>
      </c>
      <c r="D178" s="357" t="s">
        <v>5</v>
      </c>
      <c r="E178" s="357" t="s">
        <v>17</v>
      </c>
      <c r="F178" s="363" t="s">
        <v>262</v>
      </c>
      <c r="G178" s="357"/>
      <c r="H178" s="43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</row>
    <row r="179" spans="1:253" s="4" customFormat="1" ht="52.5" customHeight="1" hidden="1">
      <c r="A179" s="14"/>
      <c r="B179" s="377" t="s">
        <v>81</v>
      </c>
      <c r="C179" s="356" t="s">
        <v>51</v>
      </c>
      <c r="D179" s="357" t="s">
        <v>5</v>
      </c>
      <c r="E179" s="357" t="s">
        <v>17</v>
      </c>
      <c r="F179" s="363" t="s">
        <v>263</v>
      </c>
      <c r="G179" s="357"/>
      <c r="H179" s="43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</row>
    <row r="180" spans="1:253" s="4" customFormat="1" ht="37.5" customHeight="1" hidden="1">
      <c r="A180" s="14"/>
      <c r="B180" s="365" t="s">
        <v>174</v>
      </c>
      <c r="C180" s="356" t="s">
        <v>51</v>
      </c>
      <c r="D180" s="357" t="s">
        <v>5</v>
      </c>
      <c r="E180" s="357" t="s">
        <v>17</v>
      </c>
      <c r="F180" s="363" t="s">
        <v>263</v>
      </c>
      <c r="G180" s="357" t="s">
        <v>64</v>
      </c>
      <c r="H180" s="43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</row>
    <row r="181" spans="1:253" s="4" customFormat="1" ht="37.5" customHeight="1" hidden="1">
      <c r="A181" s="14"/>
      <c r="B181" s="378"/>
      <c r="C181" s="356"/>
      <c r="D181" s="357"/>
      <c r="E181" s="357"/>
      <c r="F181" s="363"/>
      <c r="G181" s="357"/>
      <c r="H181" s="43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</row>
    <row r="182" spans="1:253" s="4" customFormat="1" ht="37.5" customHeight="1" hidden="1">
      <c r="A182" s="14"/>
      <c r="B182" s="378" t="s">
        <v>412</v>
      </c>
      <c r="C182" s="356" t="s">
        <v>51</v>
      </c>
      <c r="D182" s="357" t="s">
        <v>5</v>
      </c>
      <c r="E182" s="357" t="s">
        <v>18</v>
      </c>
      <c r="F182" s="363" t="s">
        <v>411</v>
      </c>
      <c r="G182" s="357"/>
      <c r="H182" s="432">
        <f>H183</f>
        <v>0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</row>
    <row r="183" spans="1:253" s="4" customFormat="1" ht="37.5" customHeight="1" hidden="1">
      <c r="A183" s="14"/>
      <c r="B183" s="378" t="s">
        <v>174</v>
      </c>
      <c r="C183" s="356" t="s">
        <v>51</v>
      </c>
      <c r="D183" s="357" t="s">
        <v>5</v>
      </c>
      <c r="E183" s="357" t="s">
        <v>18</v>
      </c>
      <c r="F183" s="363" t="s">
        <v>411</v>
      </c>
      <c r="G183" s="357" t="s">
        <v>64</v>
      </c>
      <c r="H183" s="432">
        <v>0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</row>
    <row r="184" spans="1:253" s="4" customFormat="1" ht="37.5" customHeight="1">
      <c r="A184" s="14"/>
      <c r="B184" s="379" t="s">
        <v>58</v>
      </c>
      <c r="C184" s="356" t="s">
        <v>51</v>
      </c>
      <c r="D184" s="357" t="s">
        <v>5</v>
      </c>
      <c r="E184" s="357" t="s">
        <v>17</v>
      </c>
      <c r="F184" s="363"/>
      <c r="G184" s="357"/>
      <c r="H184" s="432">
        <f>H185</f>
        <v>7.3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</row>
    <row r="185" spans="1:253" s="4" customFormat="1" ht="72" customHeight="1">
      <c r="A185" s="14"/>
      <c r="B185" s="379" t="s">
        <v>190</v>
      </c>
      <c r="C185" s="356" t="s">
        <v>51</v>
      </c>
      <c r="D185" s="357" t="s">
        <v>5</v>
      </c>
      <c r="E185" s="357" t="s">
        <v>17</v>
      </c>
      <c r="F185" s="357" t="s">
        <v>192</v>
      </c>
      <c r="G185" s="357"/>
      <c r="H185" s="432">
        <f>H189</f>
        <v>7.3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</row>
    <row r="186" spans="1:253" s="4" customFormat="1" ht="37.5" customHeight="1">
      <c r="A186" s="14"/>
      <c r="B186" s="379" t="s">
        <v>230</v>
      </c>
      <c r="C186" s="356" t="s">
        <v>51</v>
      </c>
      <c r="D186" s="357" t="s">
        <v>5</v>
      </c>
      <c r="E186" s="357" t="s">
        <v>17</v>
      </c>
      <c r="F186" s="357" t="s">
        <v>193</v>
      </c>
      <c r="G186" s="357"/>
      <c r="H186" s="432">
        <f>H189</f>
        <v>7.3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</row>
    <row r="187" spans="1:253" s="4" customFormat="1" ht="49.5" customHeight="1">
      <c r="A187" s="14"/>
      <c r="B187" s="379" t="s">
        <v>169</v>
      </c>
      <c r="C187" s="356" t="s">
        <v>51</v>
      </c>
      <c r="D187" s="357" t="s">
        <v>5</v>
      </c>
      <c r="E187" s="357" t="s">
        <v>17</v>
      </c>
      <c r="F187" s="357" t="s">
        <v>448</v>
      </c>
      <c r="G187" s="357"/>
      <c r="H187" s="432">
        <f>H189</f>
        <v>7.3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</row>
    <row r="188" spans="1:253" s="4" customFormat="1" ht="37.5" customHeight="1">
      <c r="A188" s="14"/>
      <c r="B188" s="369" t="s">
        <v>449</v>
      </c>
      <c r="C188" s="356" t="s">
        <v>51</v>
      </c>
      <c r="D188" s="357" t="s">
        <v>5</v>
      </c>
      <c r="E188" s="357" t="s">
        <v>17</v>
      </c>
      <c r="F188" s="357" t="s">
        <v>450</v>
      </c>
      <c r="G188" s="357"/>
      <c r="H188" s="432">
        <f>H189</f>
        <v>7.3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</row>
    <row r="189" spans="1:253" s="4" customFormat="1" ht="52.5" customHeight="1">
      <c r="A189" s="14"/>
      <c r="B189" s="378" t="s">
        <v>174</v>
      </c>
      <c r="C189" s="356" t="s">
        <v>51</v>
      </c>
      <c r="D189" s="357" t="s">
        <v>5</v>
      </c>
      <c r="E189" s="357" t="s">
        <v>17</v>
      </c>
      <c r="F189" s="357" t="s">
        <v>450</v>
      </c>
      <c r="G189" s="357" t="s">
        <v>64</v>
      </c>
      <c r="H189" s="431">
        <f>2.5+4.8</f>
        <v>7.3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</row>
    <row r="190" spans="1:253" s="4" customFormat="1" ht="37.5" customHeight="1">
      <c r="A190" s="14"/>
      <c r="B190" s="380" t="s">
        <v>50</v>
      </c>
      <c r="C190" s="356" t="s">
        <v>51</v>
      </c>
      <c r="D190" s="357" t="s">
        <v>5</v>
      </c>
      <c r="E190" s="357" t="s">
        <v>18</v>
      </c>
      <c r="F190" s="357"/>
      <c r="G190" s="357"/>
      <c r="H190" s="432">
        <f>H191</f>
        <v>429.5</v>
      </c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</row>
    <row r="191" spans="1:253" s="4" customFormat="1" ht="70.5" customHeight="1">
      <c r="A191" s="14"/>
      <c r="B191" s="379" t="s">
        <v>190</v>
      </c>
      <c r="C191" s="356" t="s">
        <v>51</v>
      </c>
      <c r="D191" s="357" t="s">
        <v>5</v>
      </c>
      <c r="E191" s="357" t="s">
        <v>18</v>
      </c>
      <c r="F191" s="357" t="s">
        <v>192</v>
      </c>
      <c r="G191" s="357"/>
      <c r="H191" s="432">
        <f>H192</f>
        <v>429.5</v>
      </c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</row>
    <row r="192" spans="1:253" s="4" customFormat="1" ht="32.25" customHeight="1">
      <c r="A192" s="14"/>
      <c r="B192" s="380" t="s">
        <v>230</v>
      </c>
      <c r="C192" s="356" t="s">
        <v>51</v>
      </c>
      <c r="D192" s="357" t="s">
        <v>5</v>
      </c>
      <c r="E192" s="357" t="s">
        <v>18</v>
      </c>
      <c r="F192" s="357" t="s">
        <v>193</v>
      </c>
      <c r="G192" s="357"/>
      <c r="H192" s="432">
        <f>H195+H201+H198</f>
        <v>429.5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</row>
    <row r="193" spans="1:253" s="4" customFormat="1" ht="45" customHeight="1">
      <c r="A193" s="14"/>
      <c r="B193" s="380" t="s">
        <v>168</v>
      </c>
      <c r="C193" s="356" t="s">
        <v>51</v>
      </c>
      <c r="D193" s="357" t="s">
        <v>5</v>
      </c>
      <c r="E193" s="357" t="s">
        <v>18</v>
      </c>
      <c r="F193" s="357" t="s">
        <v>451</v>
      </c>
      <c r="G193" s="357"/>
      <c r="H193" s="432">
        <f>H194</f>
        <v>299.7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</row>
    <row r="194" spans="1:253" s="4" customFormat="1" ht="31.5" customHeight="1">
      <c r="A194" s="14"/>
      <c r="B194" s="380" t="s">
        <v>53</v>
      </c>
      <c r="C194" s="356" t="s">
        <v>51</v>
      </c>
      <c r="D194" s="357" t="s">
        <v>5</v>
      </c>
      <c r="E194" s="357" t="s">
        <v>18</v>
      </c>
      <c r="F194" s="357" t="s">
        <v>452</v>
      </c>
      <c r="G194" s="357"/>
      <c r="H194" s="432">
        <f>H195</f>
        <v>299.7</v>
      </c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</row>
    <row r="195" spans="1:253" s="4" customFormat="1" ht="48" customHeight="1">
      <c r="A195" s="14"/>
      <c r="B195" s="369" t="s">
        <v>174</v>
      </c>
      <c r="C195" s="356" t="s">
        <v>51</v>
      </c>
      <c r="D195" s="357" t="s">
        <v>5</v>
      </c>
      <c r="E195" s="357" t="s">
        <v>18</v>
      </c>
      <c r="F195" s="357" t="s">
        <v>452</v>
      </c>
      <c r="G195" s="357" t="s">
        <v>64</v>
      </c>
      <c r="H195" s="432">
        <f>120+179.7</f>
        <v>299.7</v>
      </c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</row>
    <row r="196" spans="1:253" s="4" customFormat="1" ht="48" customHeight="1">
      <c r="A196" s="14"/>
      <c r="B196" s="369" t="s">
        <v>167</v>
      </c>
      <c r="C196" s="356" t="s">
        <v>51</v>
      </c>
      <c r="D196" s="357" t="s">
        <v>5</v>
      </c>
      <c r="E196" s="357" t="s">
        <v>18</v>
      </c>
      <c r="F196" s="357" t="s">
        <v>546</v>
      </c>
      <c r="G196" s="357"/>
      <c r="H196" s="432">
        <f>H198</f>
        <v>40.8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</row>
    <row r="197" spans="1:253" s="4" customFormat="1" ht="48" customHeight="1">
      <c r="A197" s="14"/>
      <c r="B197" s="369" t="s">
        <v>54</v>
      </c>
      <c r="C197" s="356" t="s">
        <v>51</v>
      </c>
      <c r="D197" s="357" t="s">
        <v>5</v>
      </c>
      <c r="E197" s="357" t="s">
        <v>18</v>
      </c>
      <c r="F197" s="357" t="s">
        <v>547</v>
      </c>
      <c r="G197" s="357"/>
      <c r="H197" s="432">
        <f>H198</f>
        <v>40.8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</row>
    <row r="198" spans="1:253" s="4" customFormat="1" ht="48" customHeight="1">
      <c r="A198" s="14"/>
      <c r="B198" s="369" t="s">
        <v>174</v>
      </c>
      <c r="C198" s="356" t="s">
        <v>51</v>
      </c>
      <c r="D198" s="357" t="s">
        <v>5</v>
      </c>
      <c r="E198" s="357" t="s">
        <v>18</v>
      </c>
      <c r="F198" s="357" t="s">
        <v>547</v>
      </c>
      <c r="G198" s="357" t="s">
        <v>64</v>
      </c>
      <c r="H198" s="432">
        <f>55-14.2</f>
        <v>40.8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</row>
    <row r="199" spans="1:253" s="4" customFormat="1" ht="37.5" customHeight="1">
      <c r="A199" s="14"/>
      <c r="B199" s="380" t="s">
        <v>166</v>
      </c>
      <c r="C199" s="356" t="s">
        <v>51</v>
      </c>
      <c r="D199" s="357" t="s">
        <v>5</v>
      </c>
      <c r="E199" s="357" t="s">
        <v>18</v>
      </c>
      <c r="F199" s="357" t="s">
        <v>453</v>
      </c>
      <c r="G199" s="357"/>
      <c r="H199" s="432">
        <f>H200</f>
        <v>89</v>
      </c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</row>
    <row r="200" spans="1:253" s="4" customFormat="1" ht="37.5" customHeight="1">
      <c r="A200" s="14"/>
      <c r="B200" s="380" t="s">
        <v>454</v>
      </c>
      <c r="C200" s="356" t="s">
        <v>51</v>
      </c>
      <c r="D200" s="357" t="s">
        <v>5</v>
      </c>
      <c r="E200" s="357" t="s">
        <v>18</v>
      </c>
      <c r="F200" s="357" t="s">
        <v>455</v>
      </c>
      <c r="G200" s="357"/>
      <c r="H200" s="432">
        <f>H201</f>
        <v>89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</row>
    <row r="201" spans="1:253" s="4" customFormat="1" ht="51" customHeight="1">
      <c r="A201" s="14"/>
      <c r="B201" s="380" t="s">
        <v>174</v>
      </c>
      <c r="C201" s="356" t="s">
        <v>51</v>
      </c>
      <c r="D201" s="357" t="s">
        <v>5</v>
      </c>
      <c r="E201" s="357" t="s">
        <v>18</v>
      </c>
      <c r="F201" s="357" t="s">
        <v>455</v>
      </c>
      <c r="G201" s="357" t="s">
        <v>64</v>
      </c>
      <c r="H201" s="432">
        <f>2.5+100+9.4-22.9</f>
        <v>89</v>
      </c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</row>
    <row r="202" spans="1:253" s="4" customFormat="1" ht="34.5" customHeight="1" hidden="1">
      <c r="A202" s="14"/>
      <c r="B202" s="377" t="s">
        <v>213</v>
      </c>
      <c r="C202" s="356" t="s">
        <v>51</v>
      </c>
      <c r="D202" s="357" t="s">
        <v>5</v>
      </c>
      <c r="E202" s="357" t="s">
        <v>5</v>
      </c>
      <c r="F202" s="374"/>
      <c r="G202" s="357"/>
      <c r="H202" s="431">
        <f>H212+H213+H214+H217</f>
        <v>0</v>
      </c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</row>
    <row r="203" spans="1:253" s="4" customFormat="1" ht="40.5" customHeight="1" hidden="1">
      <c r="A203" s="14"/>
      <c r="B203" s="358" t="s">
        <v>181</v>
      </c>
      <c r="C203" s="362" t="s">
        <v>51</v>
      </c>
      <c r="D203" s="357" t="s">
        <v>5</v>
      </c>
      <c r="E203" s="357" t="s">
        <v>5</v>
      </c>
      <c r="F203" s="363" t="s">
        <v>112</v>
      </c>
      <c r="G203" s="357"/>
      <c r="H203" s="431">
        <v>0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</row>
    <row r="204" spans="1:253" s="4" customFormat="1" ht="49.5" customHeight="1" hidden="1">
      <c r="A204" s="14">
        <v>0</v>
      </c>
      <c r="B204" s="358"/>
      <c r="C204" s="362" t="s">
        <v>51</v>
      </c>
      <c r="D204" s="357" t="s">
        <v>5</v>
      </c>
      <c r="E204" s="357" t="s">
        <v>5</v>
      </c>
      <c r="F204" s="357" t="s">
        <v>217</v>
      </c>
      <c r="G204" s="357"/>
      <c r="H204" s="431">
        <v>0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</row>
    <row r="205" spans="1:253" s="4" customFormat="1" ht="42" customHeight="1" hidden="1">
      <c r="A205" s="14"/>
      <c r="B205" s="358" t="s">
        <v>74</v>
      </c>
      <c r="C205" s="362" t="s">
        <v>51</v>
      </c>
      <c r="D205" s="357" t="s">
        <v>5</v>
      </c>
      <c r="E205" s="357" t="s">
        <v>5</v>
      </c>
      <c r="F205" s="363" t="s">
        <v>135</v>
      </c>
      <c r="G205" s="357"/>
      <c r="H205" s="431">
        <v>0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</row>
    <row r="206" spans="1:253" s="4" customFormat="1" ht="60" customHeight="1" hidden="1">
      <c r="A206" s="14"/>
      <c r="B206" s="358" t="s">
        <v>211</v>
      </c>
      <c r="C206" s="362" t="s">
        <v>51</v>
      </c>
      <c r="D206" s="357" t="s">
        <v>5</v>
      </c>
      <c r="E206" s="357" t="s">
        <v>5</v>
      </c>
      <c r="F206" s="363" t="s">
        <v>209</v>
      </c>
      <c r="G206" s="357"/>
      <c r="H206" s="431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</row>
    <row r="207" spans="1:253" s="4" customFormat="1" ht="48" customHeight="1" hidden="1">
      <c r="A207" s="14"/>
      <c r="B207" s="358" t="s">
        <v>212</v>
      </c>
      <c r="C207" s="362" t="s">
        <v>51</v>
      </c>
      <c r="D207" s="357" t="s">
        <v>5</v>
      </c>
      <c r="E207" s="357" t="s">
        <v>5</v>
      </c>
      <c r="F207" s="363" t="s">
        <v>210</v>
      </c>
      <c r="G207" s="357"/>
      <c r="H207" s="431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</row>
    <row r="208" spans="1:253" s="4" customFormat="1" ht="75.75" customHeight="1" hidden="1">
      <c r="A208" s="14"/>
      <c r="B208" s="360" t="s">
        <v>190</v>
      </c>
      <c r="C208" s="362" t="s">
        <v>51</v>
      </c>
      <c r="D208" s="357" t="s">
        <v>5</v>
      </c>
      <c r="E208" s="357" t="s">
        <v>5</v>
      </c>
      <c r="F208" s="363" t="s">
        <v>192</v>
      </c>
      <c r="G208" s="357"/>
      <c r="H208" s="431">
        <f>H217</f>
        <v>0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</row>
    <row r="209" spans="1:253" s="4" customFormat="1" ht="31.5" customHeight="1" hidden="1">
      <c r="A209" s="14"/>
      <c r="B209" s="358" t="s">
        <v>230</v>
      </c>
      <c r="C209" s="362" t="s">
        <v>51</v>
      </c>
      <c r="D209" s="357" t="s">
        <v>5</v>
      </c>
      <c r="E209" s="357" t="s">
        <v>5</v>
      </c>
      <c r="F209" s="363" t="s">
        <v>193</v>
      </c>
      <c r="G209" s="357"/>
      <c r="H209" s="431">
        <f>H216</f>
        <v>0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</row>
    <row r="210" spans="1:253" s="4" customFormat="1" ht="29.25" customHeight="1" hidden="1">
      <c r="A210" s="14"/>
      <c r="B210" s="358" t="s">
        <v>229</v>
      </c>
      <c r="C210" s="362" t="s">
        <v>51</v>
      </c>
      <c r="D210" s="357" t="s">
        <v>5</v>
      </c>
      <c r="E210" s="357" t="s">
        <v>5</v>
      </c>
      <c r="F210" s="363" t="s">
        <v>203</v>
      </c>
      <c r="G210" s="357"/>
      <c r="H210" s="431">
        <f>H212+H213+H214</f>
        <v>0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</row>
    <row r="211" spans="1:253" s="4" customFormat="1" ht="77.25" customHeight="1" hidden="1">
      <c r="A211" s="14"/>
      <c r="B211" s="364" t="s">
        <v>84</v>
      </c>
      <c r="C211" s="362" t="s">
        <v>51</v>
      </c>
      <c r="D211" s="363" t="s">
        <v>5</v>
      </c>
      <c r="E211" s="363" t="s">
        <v>5</v>
      </c>
      <c r="F211" s="363" t="s">
        <v>199</v>
      </c>
      <c r="G211" s="357"/>
      <c r="H211" s="431">
        <v>0</v>
      </c>
      <c r="I211" s="3"/>
      <c r="J211" s="66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</row>
    <row r="212" spans="1:253" s="4" customFormat="1" ht="66.75" customHeight="1" hidden="1">
      <c r="A212" s="14"/>
      <c r="B212" s="381" t="s">
        <v>62</v>
      </c>
      <c r="C212" s="362" t="s">
        <v>51</v>
      </c>
      <c r="D212" s="363" t="s">
        <v>5</v>
      </c>
      <c r="E212" s="363" t="s">
        <v>5</v>
      </c>
      <c r="F212" s="363" t="s">
        <v>199</v>
      </c>
      <c r="G212" s="357" t="s">
        <v>63</v>
      </c>
      <c r="H212" s="431">
        <v>0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</row>
    <row r="213" spans="1:253" s="4" customFormat="1" ht="66.75" customHeight="1" hidden="1">
      <c r="A213" s="14"/>
      <c r="B213" s="365" t="s">
        <v>174</v>
      </c>
      <c r="C213" s="362" t="s">
        <v>51</v>
      </c>
      <c r="D213" s="357" t="s">
        <v>5</v>
      </c>
      <c r="E213" s="357" t="s">
        <v>5</v>
      </c>
      <c r="F213" s="363" t="s">
        <v>199</v>
      </c>
      <c r="G213" s="357" t="s">
        <v>64</v>
      </c>
      <c r="H213" s="431">
        <v>0</v>
      </c>
      <c r="I213" s="3" t="s">
        <v>233</v>
      </c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</row>
    <row r="214" spans="1:253" ht="60" customHeight="1" hidden="1">
      <c r="A214" s="14"/>
      <c r="B214" s="365" t="s">
        <v>68</v>
      </c>
      <c r="C214" s="362" t="s">
        <v>51</v>
      </c>
      <c r="D214" s="357" t="s">
        <v>5</v>
      </c>
      <c r="E214" s="357" t="s">
        <v>5</v>
      </c>
      <c r="F214" s="363" t="s">
        <v>199</v>
      </c>
      <c r="G214" s="357" t="s">
        <v>65</v>
      </c>
      <c r="H214" s="431">
        <v>0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</row>
    <row r="215" spans="1:253" ht="42" customHeight="1" hidden="1">
      <c r="A215" s="14"/>
      <c r="B215" s="365" t="s">
        <v>218</v>
      </c>
      <c r="C215" s="362" t="s">
        <v>51</v>
      </c>
      <c r="D215" s="357" t="s">
        <v>5</v>
      </c>
      <c r="E215" s="357" t="s">
        <v>5</v>
      </c>
      <c r="F215" s="363" t="s">
        <v>214</v>
      </c>
      <c r="G215" s="357"/>
      <c r="H215" s="431">
        <f>H217</f>
        <v>0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</row>
    <row r="216" spans="1:253" ht="186" customHeight="1" hidden="1">
      <c r="A216" s="14"/>
      <c r="B216" s="382" t="s">
        <v>253</v>
      </c>
      <c r="C216" s="362" t="s">
        <v>51</v>
      </c>
      <c r="D216" s="357" t="s">
        <v>5</v>
      </c>
      <c r="E216" s="357" t="s">
        <v>5</v>
      </c>
      <c r="F216" s="363" t="s">
        <v>216</v>
      </c>
      <c r="G216" s="357"/>
      <c r="H216" s="431">
        <f>H217</f>
        <v>0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</row>
    <row r="217" spans="1:253" ht="46.5" customHeight="1" hidden="1">
      <c r="A217" s="14"/>
      <c r="B217" s="365" t="s">
        <v>174</v>
      </c>
      <c r="C217" s="362" t="s">
        <v>51</v>
      </c>
      <c r="D217" s="357" t="s">
        <v>5</v>
      </c>
      <c r="E217" s="357" t="s">
        <v>5</v>
      </c>
      <c r="F217" s="363" t="s">
        <v>216</v>
      </c>
      <c r="G217" s="357" t="s">
        <v>64</v>
      </c>
      <c r="H217" s="431">
        <v>0</v>
      </c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</row>
    <row r="218" spans="1:253" ht="28.5" customHeight="1">
      <c r="A218" s="14"/>
      <c r="B218" s="358" t="s">
        <v>0</v>
      </c>
      <c r="C218" s="356" t="s">
        <v>51</v>
      </c>
      <c r="D218" s="357" t="s">
        <v>10</v>
      </c>
      <c r="E218" s="357" t="s">
        <v>235</v>
      </c>
      <c r="F218" s="357"/>
      <c r="G218" s="357"/>
      <c r="H218" s="432">
        <f>H219</f>
        <v>1985.5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</row>
    <row r="219" spans="1:253" ht="26.25" customHeight="1">
      <c r="A219" s="14"/>
      <c r="B219" s="358" t="s">
        <v>45</v>
      </c>
      <c r="C219" s="356" t="s">
        <v>51</v>
      </c>
      <c r="D219" s="357" t="s">
        <v>10</v>
      </c>
      <c r="E219" s="357" t="s">
        <v>16</v>
      </c>
      <c r="F219" s="357"/>
      <c r="G219" s="357"/>
      <c r="H219" s="431">
        <f>H220</f>
        <v>1985.5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</row>
    <row r="220" spans="1:253" ht="51" customHeight="1">
      <c r="A220" s="14"/>
      <c r="B220" s="352" t="s">
        <v>179</v>
      </c>
      <c r="C220" s="362" t="s">
        <v>51</v>
      </c>
      <c r="D220" s="363" t="s">
        <v>10</v>
      </c>
      <c r="E220" s="363" t="s">
        <v>16</v>
      </c>
      <c r="F220" s="363" t="s">
        <v>94</v>
      </c>
      <c r="G220" s="363"/>
      <c r="H220" s="431">
        <f>H221+H242</f>
        <v>1985.5</v>
      </c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</row>
    <row r="221" spans="1:253" ht="52.5" customHeight="1">
      <c r="A221" s="14"/>
      <c r="B221" s="360" t="s">
        <v>90</v>
      </c>
      <c r="C221" s="362" t="s">
        <v>51</v>
      </c>
      <c r="D221" s="363" t="s">
        <v>10</v>
      </c>
      <c r="E221" s="363" t="s">
        <v>16</v>
      </c>
      <c r="F221" s="363" t="s">
        <v>95</v>
      </c>
      <c r="G221" s="363"/>
      <c r="H221" s="432">
        <f>H223+H240+H238</f>
        <v>1520.5</v>
      </c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</row>
    <row r="222" spans="1:253" ht="28.5" customHeight="1">
      <c r="A222" s="14"/>
      <c r="B222" s="360" t="s">
        <v>96</v>
      </c>
      <c r="C222" s="362" t="s">
        <v>51</v>
      </c>
      <c r="D222" s="363" t="s">
        <v>10</v>
      </c>
      <c r="E222" s="363" t="s">
        <v>16</v>
      </c>
      <c r="F222" s="363" t="s">
        <v>97</v>
      </c>
      <c r="G222" s="363"/>
      <c r="H222" s="432">
        <f>H223+H238</f>
        <v>1490.5</v>
      </c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</row>
    <row r="223" spans="1:253" ht="60" customHeight="1">
      <c r="A223" s="14"/>
      <c r="B223" s="364" t="s">
        <v>533</v>
      </c>
      <c r="C223" s="362" t="s">
        <v>51</v>
      </c>
      <c r="D223" s="363" t="s">
        <v>10</v>
      </c>
      <c r="E223" s="363" t="s">
        <v>16</v>
      </c>
      <c r="F223" s="363" t="s">
        <v>98</v>
      </c>
      <c r="G223" s="363"/>
      <c r="H223" s="432">
        <f>H224+H235+H236</f>
        <v>1490.5</v>
      </c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</row>
    <row r="224" spans="1:253" ht="99" customHeight="1">
      <c r="A224" s="14"/>
      <c r="B224" s="358" t="s">
        <v>62</v>
      </c>
      <c r="C224" s="362" t="s">
        <v>51</v>
      </c>
      <c r="D224" s="363" t="s">
        <v>10</v>
      </c>
      <c r="E224" s="363" t="s">
        <v>16</v>
      </c>
      <c r="F224" s="363" t="s">
        <v>98</v>
      </c>
      <c r="G224" s="363" t="s">
        <v>63</v>
      </c>
      <c r="H224" s="431">
        <f>908.7+224.7</f>
        <v>1133.4</v>
      </c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</row>
    <row r="225" spans="1:253" ht="54" customHeight="1" hidden="1">
      <c r="A225" s="14"/>
      <c r="B225" s="365" t="s">
        <v>174</v>
      </c>
      <c r="C225" s="362" t="s">
        <v>51</v>
      </c>
      <c r="D225" s="363" t="s">
        <v>10</v>
      </c>
      <c r="E225" s="363" t="s">
        <v>16</v>
      </c>
      <c r="F225" s="363" t="s">
        <v>444</v>
      </c>
      <c r="G225" s="363" t="s">
        <v>64</v>
      </c>
      <c r="H225" s="431"/>
      <c r="I225" s="101">
        <v>140000</v>
      </c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</row>
    <row r="226" spans="1:253" ht="35.25" customHeight="1" hidden="1">
      <c r="A226" s="14"/>
      <c r="B226" s="358" t="s">
        <v>68</v>
      </c>
      <c r="C226" s="362" t="s">
        <v>51</v>
      </c>
      <c r="D226" s="363" t="s">
        <v>10</v>
      </c>
      <c r="E226" s="363" t="s">
        <v>16</v>
      </c>
      <c r="F226" s="363" t="s">
        <v>444</v>
      </c>
      <c r="G226" s="363" t="s">
        <v>65</v>
      </c>
      <c r="H226" s="431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</row>
    <row r="227" spans="1:253" ht="35.25" customHeight="1" hidden="1">
      <c r="A227" s="14"/>
      <c r="B227" s="358" t="s">
        <v>258</v>
      </c>
      <c r="C227" s="362" t="s">
        <v>51</v>
      </c>
      <c r="D227" s="363" t="s">
        <v>10</v>
      </c>
      <c r="E227" s="363" t="s">
        <v>16</v>
      </c>
      <c r="F227" s="363" t="s">
        <v>444</v>
      </c>
      <c r="G227" s="363"/>
      <c r="H227" s="431">
        <f>H228</f>
        <v>0</v>
      </c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</row>
    <row r="228" spans="1:253" ht="35.25" customHeight="1" hidden="1">
      <c r="A228" s="14"/>
      <c r="B228" s="365" t="s">
        <v>174</v>
      </c>
      <c r="C228" s="362" t="s">
        <v>51</v>
      </c>
      <c r="D228" s="363" t="s">
        <v>10</v>
      </c>
      <c r="E228" s="363" t="s">
        <v>16</v>
      </c>
      <c r="F228" s="363" t="s">
        <v>444</v>
      </c>
      <c r="G228" s="363" t="s">
        <v>64</v>
      </c>
      <c r="H228" s="431">
        <v>0</v>
      </c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</row>
    <row r="229" spans="1:253" ht="39.75" customHeight="1" hidden="1">
      <c r="A229" s="14"/>
      <c r="B229" s="358" t="s">
        <v>402</v>
      </c>
      <c r="C229" s="362" t="s">
        <v>51</v>
      </c>
      <c r="D229" s="363" t="s">
        <v>10</v>
      </c>
      <c r="E229" s="363" t="s">
        <v>16</v>
      </c>
      <c r="F229" s="363" t="s">
        <v>444</v>
      </c>
      <c r="G229" s="363"/>
      <c r="H229" s="431">
        <f>H230</f>
        <v>0</v>
      </c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</row>
    <row r="230" spans="1:253" ht="54" customHeight="1" hidden="1">
      <c r="A230" s="14"/>
      <c r="B230" s="358" t="s">
        <v>62</v>
      </c>
      <c r="C230" s="362" t="s">
        <v>51</v>
      </c>
      <c r="D230" s="363" t="s">
        <v>10</v>
      </c>
      <c r="E230" s="363" t="s">
        <v>16</v>
      </c>
      <c r="F230" s="363" t="s">
        <v>444</v>
      </c>
      <c r="G230" s="363" t="s">
        <v>63</v>
      </c>
      <c r="H230" s="431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</row>
    <row r="231" spans="1:253" ht="48" customHeight="1" hidden="1">
      <c r="A231" s="14"/>
      <c r="B231" s="358" t="s">
        <v>402</v>
      </c>
      <c r="C231" s="362" t="s">
        <v>51</v>
      </c>
      <c r="D231" s="363" t="s">
        <v>10</v>
      </c>
      <c r="E231" s="363" t="s">
        <v>16</v>
      </c>
      <c r="F231" s="363" t="s">
        <v>444</v>
      </c>
      <c r="G231" s="363"/>
      <c r="H231" s="431">
        <f>H232</f>
        <v>0</v>
      </c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</row>
    <row r="232" spans="1:253" ht="60.75" customHeight="1" hidden="1">
      <c r="A232" s="14"/>
      <c r="B232" s="358" t="s">
        <v>62</v>
      </c>
      <c r="C232" s="362" t="s">
        <v>51</v>
      </c>
      <c r="D232" s="363" t="s">
        <v>10</v>
      </c>
      <c r="E232" s="363" t="s">
        <v>16</v>
      </c>
      <c r="F232" s="363" t="s">
        <v>444</v>
      </c>
      <c r="G232" s="363" t="s">
        <v>63</v>
      </c>
      <c r="H232" s="431">
        <v>0</v>
      </c>
      <c r="I232" s="4" t="s">
        <v>406</v>
      </c>
      <c r="J232" s="4">
        <v>196.1</v>
      </c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</row>
    <row r="233" spans="1:253" ht="54" customHeight="1" hidden="1">
      <c r="A233" s="14"/>
      <c r="B233" s="365" t="s">
        <v>174</v>
      </c>
      <c r="C233" s="362" t="s">
        <v>51</v>
      </c>
      <c r="D233" s="363" t="s">
        <v>10</v>
      </c>
      <c r="E233" s="363" t="s">
        <v>16</v>
      </c>
      <c r="F233" s="363" t="s">
        <v>444</v>
      </c>
      <c r="G233" s="363" t="s">
        <v>64</v>
      </c>
      <c r="H233" s="431">
        <v>0</v>
      </c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</row>
    <row r="234" spans="1:253" ht="54" customHeight="1" hidden="1">
      <c r="A234" s="14"/>
      <c r="B234" s="358" t="s">
        <v>68</v>
      </c>
      <c r="C234" s="362" t="s">
        <v>51</v>
      </c>
      <c r="D234" s="363" t="s">
        <v>10</v>
      </c>
      <c r="E234" s="363" t="s">
        <v>16</v>
      </c>
      <c r="F234" s="363" t="s">
        <v>444</v>
      </c>
      <c r="G234" s="363" t="s">
        <v>65</v>
      </c>
      <c r="H234" s="431">
        <v>0</v>
      </c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</row>
    <row r="235" spans="1:253" ht="51" customHeight="1">
      <c r="A235" s="14"/>
      <c r="B235" s="358" t="s">
        <v>174</v>
      </c>
      <c r="C235" s="362" t="s">
        <v>51</v>
      </c>
      <c r="D235" s="363" t="s">
        <v>10</v>
      </c>
      <c r="E235" s="363" t="s">
        <v>16</v>
      </c>
      <c r="F235" s="363" t="s">
        <v>98</v>
      </c>
      <c r="G235" s="363" t="s">
        <v>64</v>
      </c>
      <c r="H235" s="431">
        <f>200+168-10.9</f>
        <v>357.1</v>
      </c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</row>
    <row r="236" spans="1:253" ht="28.5" customHeight="1" hidden="1">
      <c r="A236" s="14"/>
      <c r="B236" s="358" t="s">
        <v>68</v>
      </c>
      <c r="C236" s="362" t="s">
        <v>51</v>
      </c>
      <c r="D236" s="363" t="s">
        <v>10</v>
      </c>
      <c r="E236" s="363" t="s">
        <v>16</v>
      </c>
      <c r="F236" s="363" t="s">
        <v>98</v>
      </c>
      <c r="G236" s="363" t="s">
        <v>65</v>
      </c>
      <c r="H236" s="431">
        <v>0</v>
      </c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</row>
    <row r="237" spans="1:253" ht="72" customHeight="1" hidden="1">
      <c r="A237" s="14"/>
      <c r="B237" s="358" t="s">
        <v>588</v>
      </c>
      <c r="C237" s="362" t="s">
        <v>51</v>
      </c>
      <c r="D237" s="363" t="s">
        <v>10</v>
      </c>
      <c r="E237" s="363" t="s">
        <v>16</v>
      </c>
      <c r="F237" s="363" t="s">
        <v>587</v>
      </c>
      <c r="G237" s="363"/>
      <c r="H237" s="431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</row>
    <row r="238" spans="1:253" ht="52.5" customHeight="1" hidden="1">
      <c r="A238" s="14"/>
      <c r="B238" s="358" t="s">
        <v>174</v>
      </c>
      <c r="C238" s="362" t="s">
        <v>51</v>
      </c>
      <c r="D238" s="363" t="s">
        <v>10</v>
      </c>
      <c r="E238" s="363" t="s">
        <v>16</v>
      </c>
      <c r="F238" s="363" t="s">
        <v>587</v>
      </c>
      <c r="G238" s="363" t="s">
        <v>64</v>
      </c>
      <c r="H238" s="431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</row>
    <row r="239" spans="1:253" s="6" customFormat="1" ht="52.5" customHeight="1">
      <c r="A239" s="14"/>
      <c r="B239" s="358" t="s">
        <v>100</v>
      </c>
      <c r="C239" s="362" t="s">
        <v>51</v>
      </c>
      <c r="D239" s="363" t="s">
        <v>10</v>
      </c>
      <c r="E239" s="363" t="s">
        <v>16</v>
      </c>
      <c r="F239" s="363" t="s">
        <v>101</v>
      </c>
      <c r="G239" s="363"/>
      <c r="H239" s="431">
        <f>H240</f>
        <v>30</v>
      </c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</row>
    <row r="240" spans="1:253" s="6" customFormat="1" ht="76.5" customHeight="1">
      <c r="A240" s="14"/>
      <c r="B240" s="383" t="s">
        <v>248</v>
      </c>
      <c r="C240" s="362" t="s">
        <v>51</v>
      </c>
      <c r="D240" s="363" t="s">
        <v>10</v>
      </c>
      <c r="E240" s="363" t="s">
        <v>16</v>
      </c>
      <c r="F240" s="363" t="s">
        <v>102</v>
      </c>
      <c r="G240" s="363"/>
      <c r="H240" s="431">
        <f>H241</f>
        <v>30</v>
      </c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</row>
    <row r="241" spans="1:253" s="6" customFormat="1" ht="30" customHeight="1">
      <c r="A241" s="14"/>
      <c r="B241" s="482" t="s">
        <v>67</v>
      </c>
      <c r="C241" s="362" t="s">
        <v>51</v>
      </c>
      <c r="D241" s="363" t="s">
        <v>10</v>
      </c>
      <c r="E241" s="363" t="s">
        <v>16</v>
      </c>
      <c r="F241" s="363" t="s">
        <v>102</v>
      </c>
      <c r="G241" s="363" t="s">
        <v>66</v>
      </c>
      <c r="H241" s="431">
        <v>30</v>
      </c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</row>
    <row r="242" spans="1:253" s="6" customFormat="1" ht="33" customHeight="1">
      <c r="A242" s="14"/>
      <c r="B242" s="483" t="s">
        <v>85</v>
      </c>
      <c r="C242" s="362" t="s">
        <v>51</v>
      </c>
      <c r="D242" s="363" t="s">
        <v>10</v>
      </c>
      <c r="E242" s="363" t="s">
        <v>16</v>
      </c>
      <c r="F242" s="363" t="s">
        <v>445</v>
      </c>
      <c r="G242" s="363"/>
      <c r="H242" s="432">
        <f>H243</f>
        <v>465</v>
      </c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</row>
    <row r="243" spans="1:253" s="6" customFormat="1" ht="24.75" customHeight="1">
      <c r="A243" s="14"/>
      <c r="B243" s="483" t="s">
        <v>104</v>
      </c>
      <c r="C243" s="362" t="s">
        <v>51</v>
      </c>
      <c r="D243" s="363" t="s">
        <v>10</v>
      </c>
      <c r="E243" s="363" t="s">
        <v>16</v>
      </c>
      <c r="F243" s="363" t="s">
        <v>105</v>
      </c>
      <c r="G243" s="363"/>
      <c r="H243" s="432">
        <f>H244</f>
        <v>465</v>
      </c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</row>
    <row r="244" spans="1:253" s="6" customFormat="1" ht="63" customHeight="1">
      <c r="A244" s="14"/>
      <c r="B244" s="364" t="s">
        <v>532</v>
      </c>
      <c r="C244" s="362" t="s">
        <v>51</v>
      </c>
      <c r="D244" s="363" t="s">
        <v>10</v>
      </c>
      <c r="E244" s="363" t="s">
        <v>16</v>
      </c>
      <c r="F244" s="363" t="s">
        <v>106</v>
      </c>
      <c r="G244" s="363"/>
      <c r="H244" s="432">
        <f>H245+H270+H271</f>
        <v>465</v>
      </c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</row>
    <row r="245" spans="1:253" s="6" customFormat="1" ht="98.25" customHeight="1">
      <c r="A245" s="14"/>
      <c r="B245" s="358" t="s">
        <v>62</v>
      </c>
      <c r="C245" s="362" t="s">
        <v>51</v>
      </c>
      <c r="D245" s="363" t="s">
        <v>10</v>
      </c>
      <c r="E245" s="363" t="s">
        <v>16</v>
      </c>
      <c r="F245" s="363" t="s">
        <v>106</v>
      </c>
      <c r="G245" s="363" t="s">
        <v>63</v>
      </c>
      <c r="H245" s="432">
        <v>435</v>
      </c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</row>
    <row r="246" spans="1:253" s="6" customFormat="1" ht="36" customHeight="1" hidden="1">
      <c r="A246" s="14"/>
      <c r="B246" s="365" t="s">
        <v>174</v>
      </c>
      <c r="C246" s="362" t="s">
        <v>51</v>
      </c>
      <c r="D246" s="363" t="s">
        <v>10</v>
      </c>
      <c r="E246" s="363" t="s">
        <v>16</v>
      </c>
      <c r="F246" s="363" t="s">
        <v>414</v>
      </c>
      <c r="G246" s="363" t="s">
        <v>64</v>
      </c>
      <c r="H246" s="432"/>
      <c r="I246" s="4">
        <v>20000</v>
      </c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</row>
    <row r="247" spans="1:253" s="6" customFormat="1" ht="30.75" customHeight="1" hidden="1">
      <c r="A247" s="14"/>
      <c r="B247" s="365" t="s">
        <v>68</v>
      </c>
      <c r="C247" s="362" t="s">
        <v>51</v>
      </c>
      <c r="D247" s="363" t="s">
        <v>10</v>
      </c>
      <c r="E247" s="363" t="s">
        <v>16</v>
      </c>
      <c r="F247" s="363" t="s">
        <v>414</v>
      </c>
      <c r="G247" s="363" t="s">
        <v>65</v>
      </c>
      <c r="H247" s="432">
        <v>0</v>
      </c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  <c r="IQ247" s="4"/>
      <c r="IR247" s="4"/>
      <c r="IS247" s="4"/>
    </row>
    <row r="248" spans="1:253" s="6" customFormat="1" ht="30.75" customHeight="1" hidden="1">
      <c r="A248" s="14"/>
      <c r="B248" s="365" t="s">
        <v>68</v>
      </c>
      <c r="C248" s="362" t="s">
        <v>51</v>
      </c>
      <c r="D248" s="363" t="s">
        <v>10</v>
      </c>
      <c r="E248" s="363" t="s">
        <v>16</v>
      </c>
      <c r="F248" s="363" t="s">
        <v>414</v>
      </c>
      <c r="G248" s="363" t="s">
        <v>65</v>
      </c>
      <c r="H248" s="432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</row>
    <row r="249" spans="1:253" s="6" customFormat="1" ht="46.5" hidden="1">
      <c r="A249" s="14"/>
      <c r="B249" s="358" t="s">
        <v>402</v>
      </c>
      <c r="C249" s="362" t="s">
        <v>51</v>
      </c>
      <c r="D249" s="363" t="s">
        <v>10</v>
      </c>
      <c r="E249" s="363" t="s">
        <v>16</v>
      </c>
      <c r="F249" s="363" t="s">
        <v>414</v>
      </c>
      <c r="G249" s="363"/>
      <c r="H249" s="432">
        <f>H250</f>
        <v>0</v>
      </c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</row>
    <row r="250" spans="1:253" s="6" customFormat="1" ht="60.75" customHeight="1" hidden="1">
      <c r="A250" s="14"/>
      <c r="B250" s="358" t="s">
        <v>62</v>
      </c>
      <c r="C250" s="362" t="s">
        <v>51</v>
      </c>
      <c r="D250" s="363" t="s">
        <v>10</v>
      </c>
      <c r="E250" s="363" t="s">
        <v>16</v>
      </c>
      <c r="F250" s="363" t="s">
        <v>414</v>
      </c>
      <c r="G250" s="363" t="s">
        <v>63</v>
      </c>
      <c r="H250" s="432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</row>
    <row r="251" spans="1:253" s="6" customFormat="1" ht="54.75" customHeight="1" hidden="1">
      <c r="A251" s="14"/>
      <c r="B251" s="358" t="s">
        <v>402</v>
      </c>
      <c r="C251" s="362" t="s">
        <v>51</v>
      </c>
      <c r="D251" s="363" t="s">
        <v>10</v>
      </c>
      <c r="E251" s="363" t="s">
        <v>16</v>
      </c>
      <c r="F251" s="363" t="s">
        <v>414</v>
      </c>
      <c r="G251" s="363"/>
      <c r="H251" s="432">
        <f>H252</f>
        <v>0</v>
      </c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  <c r="IR251" s="4"/>
      <c r="IS251" s="4"/>
    </row>
    <row r="252" spans="1:253" s="6" customFormat="1" ht="64.5" customHeight="1" hidden="1">
      <c r="A252" s="14"/>
      <c r="B252" s="358" t="s">
        <v>62</v>
      </c>
      <c r="C252" s="362" t="s">
        <v>51</v>
      </c>
      <c r="D252" s="363" t="s">
        <v>10</v>
      </c>
      <c r="E252" s="363" t="s">
        <v>16</v>
      </c>
      <c r="F252" s="363" t="s">
        <v>414</v>
      </c>
      <c r="G252" s="363" t="s">
        <v>63</v>
      </c>
      <c r="H252" s="432">
        <v>0</v>
      </c>
      <c r="I252" s="4" t="s">
        <v>406</v>
      </c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  <c r="IR252" s="4"/>
      <c r="IS252" s="4"/>
    </row>
    <row r="253" spans="1:253" s="6" customFormat="1" ht="54.75" customHeight="1" hidden="1">
      <c r="A253" s="14">
        <v>5</v>
      </c>
      <c r="B253" s="358" t="s">
        <v>68</v>
      </c>
      <c r="C253" s="362" t="s">
        <v>51</v>
      </c>
      <c r="D253" s="363" t="s">
        <v>10</v>
      </c>
      <c r="E253" s="363" t="s">
        <v>16</v>
      </c>
      <c r="F253" s="363" t="s">
        <v>414</v>
      </c>
      <c r="G253" s="363" t="s">
        <v>65</v>
      </c>
      <c r="H253" s="432">
        <v>0</v>
      </c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</row>
    <row r="254" spans="1:253" s="6" customFormat="1" ht="27.75" customHeight="1" hidden="1">
      <c r="A254" s="14"/>
      <c r="B254" s="352" t="s">
        <v>59</v>
      </c>
      <c r="C254" s="362" t="s">
        <v>51</v>
      </c>
      <c r="D254" s="363" t="s">
        <v>10</v>
      </c>
      <c r="E254" s="363" t="s">
        <v>16</v>
      </c>
      <c r="F254" s="363" t="s">
        <v>414</v>
      </c>
      <c r="G254" s="356"/>
      <c r="H254" s="431">
        <f>H255</f>
        <v>0</v>
      </c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</row>
    <row r="255" spans="1:253" ht="24.75" customHeight="1" hidden="1">
      <c r="A255" s="14"/>
      <c r="B255" s="352" t="s">
        <v>180</v>
      </c>
      <c r="C255" s="362" t="s">
        <v>51</v>
      </c>
      <c r="D255" s="363" t="s">
        <v>10</v>
      </c>
      <c r="E255" s="363" t="s">
        <v>16</v>
      </c>
      <c r="F255" s="363" t="s">
        <v>414</v>
      </c>
      <c r="G255" s="362"/>
      <c r="H255" s="431">
        <f>H256</f>
        <v>0</v>
      </c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  <c r="IO255" s="4"/>
      <c r="IP255" s="4"/>
      <c r="IQ255" s="4"/>
      <c r="IR255" s="4"/>
      <c r="IS255" s="4"/>
    </row>
    <row r="256" spans="1:253" ht="23.25" hidden="1">
      <c r="A256" s="14"/>
      <c r="B256" s="366" t="s">
        <v>230</v>
      </c>
      <c r="C256" s="362" t="s">
        <v>51</v>
      </c>
      <c r="D256" s="363" t="s">
        <v>10</v>
      </c>
      <c r="E256" s="363" t="s">
        <v>16</v>
      </c>
      <c r="F256" s="363" t="s">
        <v>414</v>
      </c>
      <c r="G256" s="362"/>
      <c r="H256" s="431">
        <f>H257</f>
        <v>0</v>
      </c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</row>
    <row r="257" spans="1:253" ht="51.75" customHeight="1" hidden="1">
      <c r="A257" s="14"/>
      <c r="B257" s="366" t="s">
        <v>109</v>
      </c>
      <c r="C257" s="362" t="s">
        <v>51</v>
      </c>
      <c r="D257" s="363" t="s">
        <v>10</v>
      </c>
      <c r="E257" s="363" t="s">
        <v>16</v>
      </c>
      <c r="F257" s="363" t="s">
        <v>414</v>
      </c>
      <c r="G257" s="362"/>
      <c r="H257" s="431">
        <f>H258</f>
        <v>0</v>
      </c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</row>
    <row r="258" spans="1:253" ht="32.25" customHeight="1" hidden="1">
      <c r="A258" s="14"/>
      <c r="B258" s="366" t="s">
        <v>86</v>
      </c>
      <c r="C258" s="362" t="s">
        <v>51</v>
      </c>
      <c r="D258" s="363" t="s">
        <v>10</v>
      </c>
      <c r="E258" s="363" t="s">
        <v>16</v>
      </c>
      <c r="F258" s="363" t="s">
        <v>414</v>
      </c>
      <c r="G258" s="362"/>
      <c r="H258" s="431">
        <f>H259+H260</f>
        <v>0</v>
      </c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</row>
    <row r="259" spans="1:253" ht="60" customHeight="1" hidden="1">
      <c r="A259" s="14"/>
      <c r="B259" s="365" t="s">
        <v>174</v>
      </c>
      <c r="C259" s="362" t="s">
        <v>51</v>
      </c>
      <c r="D259" s="363" t="s">
        <v>10</v>
      </c>
      <c r="E259" s="363" t="s">
        <v>16</v>
      </c>
      <c r="F259" s="363" t="s">
        <v>414</v>
      </c>
      <c r="G259" s="362"/>
      <c r="H259" s="431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  <c r="IO259" s="4"/>
      <c r="IP259" s="4"/>
      <c r="IQ259" s="4"/>
      <c r="IR259" s="4"/>
      <c r="IS259" s="4"/>
    </row>
    <row r="260" spans="1:11" ht="48.75" customHeight="1" hidden="1">
      <c r="A260" s="14"/>
      <c r="B260" s="365" t="s">
        <v>174</v>
      </c>
      <c r="C260" s="362" t="s">
        <v>51</v>
      </c>
      <c r="D260" s="363" t="s">
        <v>10</v>
      </c>
      <c r="E260" s="363" t="s">
        <v>16</v>
      </c>
      <c r="F260" s="363" t="s">
        <v>414</v>
      </c>
      <c r="G260" s="363" t="s">
        <v>64</v>
      </c>
      <c r="H260" s="431">
        <v>0</v>
      </c>
      <c r="J260" s="1"/>
      <c r="K260" s="1"/>
    </row>
    <row r="261" spans="1:11" ht="80.25" customHeight="1" hidden="1">
      <c r="A261" s="14"/>
      <c r="B261" s="369" t="s">
        <v>32</v>
      </c>
      <c r="C261" s="362" t="s">
        <v>51</v>
      </c>
      <c r="D261" s="363" t="s">
        <v>10</v>
      </c>
      <c r="E261" s="363" t="s">
        <v>16</v>
      </c>
      <c r="F261" s="363" t="s">
        <v>414</v>
      </c>
      <c r="G261" s="357"/>
      <c r="H261" s="431">
        <f>H9+H17</f>
        <v>27.6</v>
      </c>
      <c r="J261" s="1"/>
      <c r="K261" s="1"/>
    </row>
    <row r="262" spans="1:11" ht="45.75" customHeight="1" hidden="1">
      <c r="A262" s="14"/>
      <c r="B262" s="365" t="s">
        <v>174</v>
      </c>
      <c r="C262" s="362" t="s">
        <v>51</v>
      </c>
      <c r="D262" s="363" t="s">
        <v>10</v>
      </c>
      <c r="E262" s="363" t="s">
        <v>16</v>
      </c>
      <c r="F262" s="363" t="s">
        <v>414</v>
      </c>
      <c r="G262" s="363" t="s">
        <v>64</v>
      </c>
      <c r="H262" s="431">
        <v>0</v>
      </c>
      <c r="J262" s="1"/>
      <c r="K262" s="1"/>
    </row>
    <row r="263" spans="1:11" ht="45.75" customHeight="1" hidden="1">
      <c r="A263" s="14"/>
      <c r="B263" s="365" t="s">
        <v>392</v>
      </c>
      <c r="C263" s="362" t="s">
        <v>51</v>
      </c>
      <c r="D263" s="363" t="s">
        <v>10</v>
      </c>
      <c r="E263" s="363" t="s">
        <v>16</v>
      </c>
      <c r="F263" s="363" t="s">
        <v>414</v>
      </c>
      <c r="G263" s="363"/>
      <c r="H263" s="431">
        <f>H265</f>
        <v>0</v>
      </c>
      <c r="J263" s="1"/>
      <c r="K263" s="1"/>
    </row>
    <row r="264" spans="1:11" ht="31.5" customHeight="1" hidden="1">
      <c r="A264" s="14"/>
      <c r="B264" s="365" t="s">
        <v>393</v>
      </c>
      <c r="C264" s="362" t="s">
        <v>51</v>
      </c>
      <c r="D264" s="363" t="s">
        <v>10</v>
      </c>
      <c r="E264" s="363" t="s">
        <v>16</v>
      </c>
      <c r="F264" s="363" t="s">
        <v>414</v>
      </c>
      <c r="G264" s="363"/>
      <c r="H264" s="431">
        <f>H269</f>
        <v>0</v>
      </c>
      <c r="J264" s="1"/>
      <c r="K264" s="1"/>
    </row>
    <row r="265" spans="1:11" ht="25.5" customHeight="1" hidden="1">
      <c r="A265" s="14"/>
      <c r="B265" s="365" t="s">
        <v>87</v>
      </c>
      <c r="C265" s="362" t="s">
        <v>51</v>
      </c>
      <c r="D265" s="363" t="s">
        <v>10</v>
      </c>
      <c r="E265" s="363" t="s">
        <v>16</v>
      </c>
      <c r="F265" s="363" t="s">
        <v>414</v>
      </c>
      <c r="G265" s="363"/>
      <c r="H265" s="431">
        <f>H266</f>
        <v>0</v>
      </c>
      <c r="J265" s="1"/>
      <c r="K265" s="1"/>
    </row>
    <row r="266" spans="1:11" ht="24" customHeight="1" hidden="1">
      <c r="A266" s="14"/>
      <c r="B266" s="367" t="s">
        <v>399</v>
      </c>
      <c r="C266" s="362" t="s">
        <v>51</v>
      </c>
      <c r="D266" s="363" t="s">
        <v>10</v>
      </c>
      <c r="E266" s="363" t="s">
        <v>16</v>
      </c>
      <c r="F266" s="363" t="s">
        <v>414</v>
      </c>
      <c r="G266" s="363"/>
      <c r="H266" s="431">
        <f>H267</f>
        <v>0</v>
      </c>
      <c r="J266" s="1"/>
      <c r="K266" s="1"/>
    </row>
    <row r="267" spans="1:11" ht="28.5" customHeight="1" hidden="1">
      <c r="A267" s="14"/>
      <c r="B267" s="367" t="s">
        <v>398</v>
      </c>
      <c r="C267" s="362" t="s">
        <v>51</v>
      </c>
      <c r="D267" s="363" t="s">
        <v>10</v>
      </c>
      <c r="E267" s="363" t="s">
        <v>16</v>
      </c>
      <c r="F267" s="363" t="s">
        <v>414</v>
      </c>
      <c r="G267" s="363"/>
      <c r="H267" s="431">
        <f>H269</f>
        <v>0</v>
      </c>
      <c r="J267" s="1"/>
      <c r="K267" s="1"/>
    </row>
    <row r="268" spans="1:11" ht="35.25" customHeight="1" hidden="1">
      <c r="A268" s="14"/>
      <c r="B268" s="365" t="s">
        <v>407</v>
      </c>
      <c r="C268" s="362" t="s">
        <v>51</v>
      </c>
      <c r="D268" s="363" t="s">
        <v>10</v>
      </c>
      <c r="E268" s="363" t="s">
        <v>16</v>
      </c>
      <c r="F268" s="363" t="s">
        <v>414</v>
      </c>
      <c r="G268" s="363"/>
      <c r="H268" s="431">
        <f>H269</f>
        <v>0</v>
      </c>
      <c r="J268" s="1"/>
      <c r="K268" s="1"/>
    </row>
    <row r="269" spans="1:11" ht="1.5" customHeight="1" hidden="1">
      <c r="A269" s="14"/>
      <c r="B269" s="350" t="s">
        <v>67</v>
      </c>
      <c r="C269" s="362" t="s">
        <v>51</v>
      </c>
      <c r="D269" s="363" t="s">
        <v>10</v>
      </c>
      <c r="E269" s="363" t="s">
        <v>16</v>
      </c>
      <c r="F269" s="363" t="s">
        <v>414</v>
      </c>
      <c r="G269" s="363" t="s">
        <v>66</v>
      </c>
      <c r="H269" s="431"/>
      <c r="I269" s="64"/>
      <c r="J269" s="1"/>
      <c r="K269" s="1"/>
    </row>
    <row r="270" spans="1:11" ht="52.5" customHeight="1">
      <c r="A270" s="14"/>
      <c r="B270" s="350" t="s">
        <v>174</v>
      </c>
      <c r="C270" s="362" t="s">
        <v>51</v>
      </c>
      <c r="D270" s="363" t="s">
        <v>10</v>
      </c>
      <c r="E270" s="363" t="s">
        <v>16</v>
      </c>
      <c r="F270" s="363" t="s">
        <v>106</v>
      </c>
      <c r="G270" s="363" t="s">
        <v>64</v>
      </c>
      <c r="H270" s="431">
        <v>30</v>
      </c>
      <c r="I270" s="64"/>
      <c r="J270" s="1"/>
      <c r="K270" s="1"/>
    </row>
    <row r="271" spans="1:11" ht="37.5" customHeight="1" hidden="1">
      <c r="A271" s="14"/>
      <c r="B271" s="350" t="s">
        <v>68</v>
      </c>
      <c r="C271" s="362" t="s">
        <v>51</v>
      </c>
      <c r="D271" s="363" t="s">
        <v>10</v>
      </c>
      <c r="E271" s="363" t="s">
        <v>16</v>
      </c>
      <c r="F271" s="363" t="s">
        <v>106</v>
      </c>
      <c r="G271" s="363" t="s">
        <v>65</v>
      </c>
      <c r="H271" s="431">
        <v>0</v>
      </c>
      <c r="I271" s="64"/>
      <c r="J271" s="1"/>
      <c r="K271" s="1"/>
    </row>
    <row r="272" spans="1:11" ht="72" customHeight="1" hidden="1">
      <c r="A272" s="14"/>
      <c r="B272" s="350" t="s">
        <v>392</v>
      </c>
      <c r="C272" s="362" t="s">
        <v>51</v>
      </c>
      <c r="D272" s="363" t="s">
        <v>4</v>
      </c>
      <c r="E272" s="363" t="s">
        <v>235</v>
      </c>
      <c r="F272" s="363"/>
      <c r="G272" s="363"/>
      <c r="H272" s="431">
        <f>H278</f>
        <v>0</v>
      </c>
      <c r="I272" s="64"/>
      <c r="J272" s="1"/>
      <c r="K272" s="1"/>
    </row>
    <row r="273" spans="1:11" ht="37.5" customHeight="1" hidden="1">
      <c r="A273" s="14"/>
      <c r="B273" s="350" t="s">
        <v>393</v>
      </c>
      <c r="C273" s="362" t="s">
        <v>51</v>
      </c>
      <c r="D273" s="363" t="s">
        <v>4</v>
      </c>
      <c r="E273" s="363" t="s">
        <v>18</v>
      </c>
      <c r="F273" s="363"/>
      <c r="G273" s="363"/>
      <c r="H273" s="431">
        <f>H274</f>
        <v>0</v>
      </c>
      <c r="I273" s="64"/>
      <c r="J273" s="1"/>
      <c r="K273" s="1"/>
    </row>
    <row r="274" spans="1:11" ht="37.5" customHeight="1" hidden="1">
      <c r="A274" s="14"/>
      <c r="B274" s="367" t="s">
        <v>522</v>
      </c>
      <c r="C274" s="362" t="s">
        <v>51</v>
      </c>
      <c r="D274" s="363" t="s">
        <v>4</v>
      </c>
      <c r="E274" s="363" t="s">
        <v>18</v>
      </c>
      <c r="F274" s="363" t="s">
        <v>161</v>
      </c>
      <c r="G274" s="363"/>
      <c r="H274" s="431">
        <f>H278</f>
        <v>0</v>
      </c>
      <c r="I274" s="64"/>
      <c r="J274" s="1"/>
      <c r="K274" s="1"/>
    </row>
    <row r="275" spans="1:11" ht="37.5" customHeight="1" hidden="1">
      <c r="A275" s="14"/>
      <c r="B275" s="367" t="s">
        <v>399</v>
      </c>
      <c r="C275" s="362" t="s">
        <v>51</v>
      </c>
      <c r="D275" s="363" t="s">
        <v>4</v>
      </c>
      <c r="E275" s="363" t="s">
        <v>18</v>
      </c>
      <c r="F275" s="363" t="s">
        <v>163</v>
      </c>
      <c r="G275" s="363"/>
      <c r="H275" s="431">
        <f>H278</f>
        <v>0</v>
      </c>
      <c r="I275" s="64"/>
      <c r="J275" s="1"/>
      <c r="K275" s="1"/>
    </row>
    <row r="276" spans="1:11" ht="37.5" customHeight="1" hidden="1">
      <c r="A276" s="14"/>
      <c r="B276" s="358" t="s">
        <v>551</v>
      </c>
      <c r="C276" s="362" t="s">
        <v>51</v>
      </c>
      <c r="D276" s="363" t="s">
        <v>4</v>
      </c>
      <c r="E276" s="363" t="s">
        <v>18</v>
      </c>
      <c r="F276" s="363" t="s">
        <v>559</v>
      </c>
      <c r="G276" s="363"/>
      <c r="H276" s="431">
        <f>H277</f>
        <v>0</v>
      </c>
      <c r="I276" s="64"/>
      <c r="J276" s="1"/>
      <c r="K276" s="1"/>
    </row>
    <row r="277" spans="1:11" ht="37.5" customHeight="1" hidden="1">
      <c r="A277" s="14"/>
      <c r="B277" s="358" t="s">
        <v>550</v>
      </c>
      <c r="C277" s="362" t="s">
        <v>51</v>
      </c>
      <c r="D277" s="363" t="s">
        <v>4</v>
      </c>
      <c r="E277" s="363" t="s">
        <v>18</v>
      </c>
      <c r="F277" s="363" t="s">
        <v>560</v>
      </c>
      <c r="G277" s="363"/>
      <c r="H277" s="431">
        <f>H278</f>
        <v>0</v>
      </c>
      <c r="I277" s="64"/>
      <c r="J277" s="1"/>
      <c r="K277" s="1"/>
    </row>
    <row r="278" spans="1:11" ht="37.5" customHeight="1" hidden="1">
      <c r="A278" s="14"/>
      <c r="B278" s="358" t="s">
        <v>67</v>
      </c>
      <c r="C278" s="362" t="s">
        <v>51</v>
      </c>
      <c r="D278" s="363" t="s">
        <v>4</v>
      </c>
      <c r="E278" s="363" t="s">
        <v>18</v>
      </c>
      <c r="F278" s="363" t="s">
        <v>560</v>
      </c>
      <c r="G278" s="363" t="s">
        <v>66</v>
      </c>
      <c r="H278" s="431"/>
      <c r="I278" s="64"/>
      <c r="J278" s="1"/>
      <c r="K278" s="1"/>
    </row>
    <row r="279" spans="1:12" ht="27" customHeight="1">
      <c r="A279" s="14"/>
      <c r="B279" s="384" t="s">
        <v>32</v>
      </c>
      <c r="C279" s="356"/>
      <c r="D279" s="357"/>
      <c r="E279" s="357"/>
      <c r="F279" s="357"/>
      <c r="G279" s="357"/>
      <c r="H279" s="430">
        <f>H11+H19</f>
        <v>11099.4</v>
      </c>
      <c r="J279" s="64"/>
      <c r="K279" s="1"/>
      <c r="L279" s="64"/>
    </row>
    <row r="280" spans="1:11" ht="60" customHeight="1">
      <c r="A280" s="507"/>
      <c r="B280" s="508"/>
      <c r="C280" s="20"/>
      <c r="D280" s="25"/>
      <c r="E280" s="25"/>
      <c r="F280" s="25"/>
      <c r="G280" s="25"/>
      <c r="H280" s="31"/>
      <c r="I280" s="5"/>
      <c r="J280" s="1"/>
      <c r="K280" s="1"/>
    </row>
    <row r="281" spans="1:11" ht="23.25" customHeight="1">
      <c r="A281" s="484" t="s">
        <v>177</v>
      </c>
      <c r="B281" s="57"/>
      <c r="C281" s="57"/>
      <c r="D281" s="58"/>
      <c r="E281" s="58"/>
      <c r="F281" s="58"/>
      <c r="G281" s="58"/>
      <c r="H281" s="59"/>
      <c r="I281" s="5"/>
      <c r="J281" s="1"/>
      <c r="K281" s="1"/>
    </row>
    <row r="282" spans="1:253" ht="18.75" customHeight="1">
      <c r="A282" s="60" t="s">
        <v>48</v>
      </c>
      <c r="B282" s="61"/>
      <c r="C282" s="62"/>
      <c r="D282" s="63"/>
      <c r="E282" s="63"/>
      <c r="F282" s="495" t="s">
        <v>574</v>
      </c>
      <c r="G282" s="495"/>
      <c r="H282" s="495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</row>
    <row r="283" spans="2:253" ht="17.25" hidden="1">
      <c r="B283" s="24"/>
      <c r="C283" s="21"/>
      <c r="D283" s="13"/>
      <c r="E283" s="13"/>
      <c r="F283" s="13"/>
      <c r="G283" s="13"/>
      <c r="H283" s="13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</row>
    <row r="284" spans="2:10" ht="17.25" hidden="1">
      <c r="B284" s="22"/>
      <c r="C284" s="22"/>
      <c r="H284" s="7"/>
      <c r="I284" s="5"/>
      <c r="J284" s="8"/>
    </row>
    <row r="285" ht="17.25" hidden="1"/>
    <row r="286" ht="17.25" hidden="1"/>
    <row r="287" ht="17.25" hidden="1"/>
    <row r="288" ht="17.25" hidden="1"/>
    <row r="289" ht="17.25" hidden="1"/>
    <row r="294" spans="1:11" ht="17.25">
      <c r="A294" s="1"/>
      <c r="B294" s="1"/>
      <c r="C294" s="1"/>
      <c r="D294" s="1"/>
      <c r="E294" s="23"/>
      <c r="F294" s="1"/>
      <c r="G294" s="1"/>
      <c r="H294" s="1"/>
      <c r="J294" s="1"/>
      <c r="K294" s="1"/>
    </row>
  </sheetData>
  <sheetProtection/>
  <mergeCells count="12">
    <mergeCell ref="E2:H2"/>
    <mergeCell ref="A1:H1"/>
    <mergeCell ref="C8:C9"/>
    <mergeCell ref="H8:H9"/>
    <mergeCell ref="I8:J8"/>
    <mergeCell ref="A280:B280"/>
    <mergeCell ref="F282:H282"/>
    <mergeCell ref="E3:H3"/>
    <mergeCell ref="B4:H4"/>
    <mergeCell ref="F5:H5"/>
    <mergeCell ref="A6:H6"/>
    <mergeCell ref="I7:J7"/>
  </mergeCells>
  <printOptions horizontalCentered="1"/>
  <pageMargins left="1.1811023622047245" right="0.3937007874015748" top="0.7874015748031497" bottom="0.7874015748031497" header="0.1968503937007874" footer="0"/>
  <pageSetup blackAndWhite="1" fitToHeight="4" horizontalDpi="600" verticalDpi="600" orientation="portrait" paperSize="9" scale="42" r:id="rId1"/>
  <rowBreaks count="4" manualBreakCount="4">
    <brk id="35" max="7" man="1"/>
    <brk id="122" max="7" man="1"/>
    <brk id="217" max="7" man="1"/>
    <brk id="29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zoomScale="60" zoomScaleNormal="60" zoomScalePageLayoutView="0" workbookViewId="0" topLeftCell="A13">
      <selection activeCell="A27" sqref="A27:B27"/>
    </sheetView>
  </sheetViews>
  <sheetFormatPr defaultColWidth="9.125" defaultRowHeight="12.75"/>
  <cols>
    <col min="1" max="1" width="47.25390625" style="195" customWidth="1"/>
    <col min="2" max="2" width="110.50390625" style="195" customWidth="1"/>
    <col min="3" max="3" width="21.375" style="195" customWidth="1"/>
    <col min="4" max="4" width="9.125" style="195" hidden="1" customWidth="1"/>
    <col min="5" max="5" width="17.625" style="196" customWidth="1"/>
    <col min="6" max="6" width="19.875" style="196" customWidth="1"/>
    <col min="7" max="7" width="10.875" style="196" bestFit="1" customWidth="1"/>
    <col min="8" max="16384" width="9.125" style="196" customWidth="1"/>
  </cols>
  <sheetData>
    <row r="1" spans="2:3" ht="24.75" customHeight="1">
      <c r="B1" s="510" t="s">
        <v>564</v>
      </c>
      <c r="C1" s="510"/>
    </row>
    <row r="2" spans="2:4" ht="24" customHeight="1">
      <c r="B2" s="513" t="s">
        <v>426</v>
      </c>
      <c r="C2" s="513"/>
      <c r="D2" s="513"/>
    </row>
    <row r="3" spans="2:4" ht="24" customHeight="1">
      <c r="B3" s="513" t="s">
        <v>404</v>
      </c>
      <c r="C3" s="513"/>
      <c r="D3" s="513"/>
    </row>
    <row r="4" spans="1:13" ht="18" customHeight="1">
      <c r="A4" s="194"/>
      <c r="B4" s="516" t="s">
        <v>594</v>
      </c>
      <c r="C4" s="516"/>
      <c r="F4" s="514"/>
      <c r="G4" s="515"/>
      <c r="H4" s="515"/>
      <c r="I4" s="515"/>
      <c r="J4" s="515"/>
      <c r="K4" s="515"/>
      <c r="L4" s="515"/>
      <c r="M4" s="515"/>
    </row>
    <row r="5" spans="2:13" ht="6" customHeight="1">
      <c r="B5" s="197"/>
      <c r="C5" s="198"/>
      <c r="F5" s="515"/>
      <c r="G5" s="515"/>
      <c r="H5" s="515"/>
      <c r="I5" s="515"/>
      <c r="J5" s="515"/>
      <c r="K5" s="515"/>
      <c r="L5" s="515"/>
      <c r="M5" s="515"/>
    </row>
    <row r="6" spans="2:13" ht="20.25">
      <c r="B6" s="510" t="s">
        <v>564</v>
      </c>
      <c r="C6" s="510"/>
      <c r="D6" s="212"/>
      <c r="F6" s="515"/>
      <c r="G6" s="515"/>
      <c r="H6" s="515"/>
      <c r="I6" s="515"/>
      <c r="J6" s="515"/>
      <c r="K6" s="515"/>
      <c r="L6" s="515"/>
      <c r="M6" s="515"/>
    </row>
    <row r="7" spans="1:13" ht="20.25">
      <c r="A7" s="194"/>
      <c r="B7" s="513" t="s">
        <v>426</v>
      </c>
      <c r="C7" s="513"/>
      <c r="D7" s="513"/>
      <c r="F7" s="515"/>
      <c r="G7" s="515"/>
      <c r="H7" s="515"/>
      <c r="I7" s="515"/>
      <c r="J7" s="515"/>
      <c r="K7" s="515"/>
      <c r="L7" s="515"/>
      <c r="M7" s="515"/>
    </row>
    <row r="8" spans="2:13" ht="20.25">
      <c r="B8" s="513" t="s">
        <v>404</v>
      </c>
      <c r="C8" s="513"/>
      <c r="D8" s="513"/>
      <c r="F8" s="515"/>
      <c r="G8" s="515"/>
      <c r="H8" s="515"/>
      <c r="I8" s="515"/>
      <c r="J8" s="515"/>
      <c r="K8" s="515"/>
      <c r="L8" s="515"/>
      <c r="M8" s="515"/>
    </row>
    <row r="9" spans="2:13" ht="16.5" customHeight="1" hidden="1">
      <c r="B9" s="509"/>
      <c r="C9" s="509"/>
      <c r="D9" s="509"/>
      <c r="F9" s="515"/>
      <c r="G9" s="515"/>
      <c r="H9" s="515"/>
      <c r="I9" s="515"/>
      <c r="J9" s="515"/>
      <c r="K9" s="515"/>
      <c r="L9" s="515"/>
      <c r="M9" s="515"/>
    </row>
    <row r="10" spans="1:13" ht="24" customHeight="1">
      <c r="A10" s="511" t="s">
        <v>583</v>
      </c>
      <c r="B10" s="512"/>
      <c r="C10" s="512"/>
      <c r="D10" s="512"/>
      <c r="F10" s="515"/>
      <c r="G10" s="515"/>
      <c r="H10" s="515"/>
      <c r="I10" s="515"/>
      <c r="J10" s="515"/>
      <c r="K10" s="515"/>
      <c r="L10" s="515"/>
      <c r="M10" s="515"/>
    </row>
    <row r="11" spans="1:5" ht="111" customHeight="1">
      <c r="A11" s="517" t="s">
        <v>579</v>
      </c>
      <c r="B11" s="518"/>
      <c r="C11" s="518"/>
      <c r="E11" s="195"/>
    </row>
    <row r="12" spans="5:6" ht="20.25">
      <c r="E12" s="199"/>
      <c r="F12" s="200"/>
    </row>
    <row r="13" ht="20.25">
      <c r="C13" s="201" t="s">
        <v>264</v>
      </c>
    </row>
    <row r="14" spans="1:6" ht="68.25">
      <c r="A14" s="385" t="s">
        <v>265</v>
      </c>
      <c r="B14" s="386" t="s">
        <v>391</v>
      </c>
      <c r="C14" s="386" t="s">
        <v>3</v>
      </c>
      <c r="E14" s="202"/>
      <c r="F14" s="202"/>
    </row>
    <row r="15" spans="1:6" ht="18" customHeight="1">
      <c r="A15" s="387">
        <v>1</v>
      </c>
      <c r="B15" s="388">
        <v>2</v>
      </c>
      <c r="C15" s="389">
        <v>3</v>
      </c>
      <c r="E15" s="202"/>
      <c r="F15" s="202"/>
    </row>
    <row r="16" spans="1:6" s="195" customFormat="1" ht="45.75">
      <c r="A16" s="390" t="s">
        <v>266</v>
      </c>
      <c r="B16" s="391" t="s">
        <v>267</v>
      </c>
      <c r="C16" s="434">
        <f>C17</f>
        <v>2116.100000000002</v>
      </c>
      <c r="E16" s="203"/>
      <c r="F16" s="204"/>
    </row>
    <row r="17" spans="1:7" s="205" customFormat="1" ht="22.5">
      <c r="A17" s="390" t="s">
        <v>268</v>
      </c>
      <c r="B17" s="391" t="s">
        <v>269</v>
      </c>
      <c r="C17" s="434">
        <f>C25-C21</f>
        <v>2116.100000000002</v>
      </c>
      <c r="F17" s="206"/>
      <c r="G17" s="207"/>
    </row>
    <row r="18" spans="1:3" s="195" customFormat="1" ht="21" customHeight="1">
      <c r="A18" s="392" t="s">
        <v>270</v>
      </c>
      <c r="B18" s="393" t="s">
        <v>271</v>
      </c>
      <c r="C18" s="394">
        <f>C19</f>
        <v>8983.3</v>
      </c>
    </row>
    <row r="19" spans="1:3" s="195" customFormat="1" ht="23.25">
      <c r="A19" s="395" t="s">
        <v>272</v>
      </c>
      <c r="B19" s="396" t="s">
        <v>273</v>
      </c>
      <c r="C19" s="397">
        <f>C20</f>
        <v>8983.3</v>
      </c>
    </row>
    <row r="20" spans="1:3" s="195" customFormat="1" ht="23.25">
      <c r="A20" s="395" t="s">
        <v>274</v>
      </c>
      <c r="B20" s="396" t="s">
        <v>275</v>
      </c>
      <c r="C20" s="397">
        <f>C21</f>
        <v>8983.3</v>
      </c>
    </row>
    <row r="21" spans="1:3" s="195" customFormat="1" ht="21" customHeight="1">
      <c r="A21" s="395" t="s">
        <v>276</v>
      </c>
      <c r="B21" s="398" t="s">
        <v>277</v>
      </c>
      <c r="C21" s="397">
        <f>'ПРИЛОЖЕНИЕ 1'!C46+'ПРИЛОЖЕНИЕ 1'!C45+'ПРИЛОЖЕНИЕ 1'!C44</f>
        <v>8983.3</v>
      </c>
    </row>
    <row r="22" spans="1:3" s="195" customFormat="1" ht="21" customHeight="1">
      <c r="A22" s="392" t="s">
        <v>278</v>
      </c>
      <c r="B22" s="393" t="s">
        <v>279</v>
      </c>
      <c r="C22" s="399">
        <f>C23</f>
        <v>11099.400000000001</v>
      </c>
    </row>
    <row r="23" spans="1:3" s="195" customFormat="1" ht="23.25">
      <c r="A23" s="395" t="s">
        <v>280</v>
      </c>
      <c r="B23" s="396" t="s">
        <v>281</v>
      </c>
      <c r="C23" s="397">
        <f>C24</f>
        <v>11099.400000000001</v>
      </c>
    </row>
    <row r="24" spans="1:3" s="195" customFormat="1" ht="23.25">
      <c r="A24" s="395" t="s">
        <v>282</v>
      </c>
      <c r="B24" s="396" t="s">
        <v>283</v>
      </c>
      <c r="C24" s="397">
        <f>C25</f>
        <v>11099.400000000001</v>
      </c>
    </row>
    <row r="25" spans="1:3" s="195" customFormat="1" ht="46.5" customHeight="1">
      <c r="A25" s="395" t="s">
        <v>284</v>
      </c>
      <c r="B25" s="398" t="s">
        <v>285</v>
      </c>
      <c r="C25" s="397">
        <f>'ПРИЛОЖЕНИЕ 3'!E14+'ПРИЛОЖЕНИЕ 1'!C44+'ПРИЛОЖЕНИЕ 1'!C45</f>
        <v>11099.400000000001</v>
      </c>
    </row>
    <row r="26" spans="1:5" s="195" customFormat="1" ht="22.5" customHeight="1">
      <c r="A26" s="208"/>
      <c r="B26" s="209"/>
      <c r="C26" s="210"/>
      <c r="E26" s="211"/>
    </row>
    <row r="27" spans="1:8" ht="61.5" customHeight="1">
      <c r="A27" s="519"/>
      <c r="B27" s="520"/>
      <c r="C27" s="20"/>
      <c r="D27" s="25"/>
      <c r="E27" s="25"/>
      <c r="F27" s="25"/>
      <c r="G27" s="25"/>
      <c r="H27" s="31"/>
    </row>
    <row r="28" spans="1:8" s="114" customFormat="1" ht="21">
      <c r="A28" s="56" t="s">
        <v>177</v>
      </c>
      <c r="B28" s="57"/>
      <c r="C28" s="57"/>
      <c r="D28" s="58"/>
      <c r="E28" s="58"/>
      <c r="F28" s="58"/>
      <c r="G28" s="58"/>
      <c r="H28" s="59"/>
    </row>
    <row r="29" spans="1:5" s="114" customFormat="1" ht="21">
      <c r="A29" s="60" t="s">
        <v>48</v>
      </c>
      <c r="B29" s="495" t="s">
        <v>574</v>
      </c>
      <c r="C29" s="495"/>
      <c r="D29" s="495"/>
      <c r="E29" s="63"/>
    </row>
    <row r="30" spans="1:8" ht="20.25">
      <c r="A30" s="21"/>
      <c r="B30" s="24"/>
      <c r="C30" s="21"/>
      <c r="D30" s="13"/>
      <c r="E30" s="13"/>
      <c r="F30" s="13"/>
      <c r="G30" s="13"/>
      <c r="H30" s="13"/>
    </row>
    <row r="31" spans="1:8" ht="20.25">
      <c r="A31" s="21"/>
      <c r="B31" s="22"/>
      <c r="C31" s="22"/>
      <c r="D31" s="26"/>
      <c r="E31" s="26"/>
      <c r="F31" s="26"/>
      <c r="G31" s="26"/>
      <c r="H31" s="7"/>
    </row>
    <row r="32" spans="1:8" ht="20.25">
      <c r="A32" s="21"/>
      <c r="B32" s="23"/>
      <c r="C32" s="23"/>
      <c r="D32" s="26"/>
      <c r="E32" s="26"/>
      <c r="F32" s="26"/>
      <c r="G32" s="26"/>
      <c r="H32" s="16"/>
    </row>
    <row r="33" spans="1:8" ht="20.25">
      <c r="A33" s="21"/>
      <c r="B33" s="23"/>
      <c r="C33" s="23"/>
      <c r="D33" s="26"/>
      <c r="E33" s="26"/>
      <c r="F33" s="26"/>
      <c r="G33" s="26"/>
      <c r="H33" s="16"/>
    </row>
    <row r="34" spans="1:8" ht="20.25">
      <c r="A34" s="21"/>
      <c r="B34" s="23"/>
      <c r="C34" s="23"/>
      <c r="D34" s="26"/>
      <c r="E34" s="26"/>
      <c r="F34" s="26"/>
      <c r="G34" s="26"/>
      <c r="H34" s="16"/>
    </row>
    <row r="35" spans="1:8" ht="20.25">
      <c r="A35" s="21"/>
      <c r="B35" s="23"/>
      <c r="C35" s="23"/>
      <c r="D35" s="26"/>
      <c r="E35" s="26"/>
      <c r="F35" s="26"/>
      <c r="G35" s="26"/>
      <c r="H35" s="16"/>
    </row>
    <row r="36" spans="1:8" ht="20.25">
      <c r="A36" s="21"/>
      <c r="B36" s="23"/>
      <c r="C36" s="23"/>
      <c r="D36" s="26"/>
      <c r="E36" s="26"/>
      <c r="F36" s="26"/>
      <c r="G36" s="26"/>
      <c r="H36" s="16"/>
    </row>
    <row r="37" spans="1:8" ht="20.25">
      <c r="A37" s="21"/>
      <c r="B37" s="23"/>
      <c r="C37" s="23"/>
      <c r="D37" s="26"/>
      <c r="E37" s="26"/>
      <c r="F37" s="26"/>
      <c r="G37" s="26"/>
      <c r="H37" s="16"/>
    </row>
  </sheetData>
  <sheetProtection/>
  <mergeCells count="13">
    <mergeCell ref="F4:M10"/>
    <mergeCell ref="B29:D29"/>
    <mergeCell ref="B4:C4"/>
    <mergeCell ref="A11:C11"/>
    <mergeCell ref="B7:D7"/>
    <mergeCell ref="B8:D8"/>
    <mergeCell ref="A27:B27"/>
    <mergeCell ref="B9:D9"/>
    <mergeCell ref="B6:C6"/>
    <mergeCell ref="A10:D10"/>
    <mergeCell ref="B1:C1"/>
    <mergeCell ref="B2:D2"/>
    <mergeCell ref="B3:D3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0"/>
  <sheetViews>
    <sheetView view="pageBreakPreview" zoomScale="60" zoomScaleNormal="25" zoomScalePageLayoutView="60" workbookViewId="0" topLeftCell="A5">
      <selection activeCell="B18" sqref="B18"/>
    </sheetView>
  </sheetViews>
  <sheetFormatPr defaultColWidth="9.125" defaultRowHeight="12.75"/>
  <cols>
    <col min="1" max="1" width="18.375" style="112" customWidth="1"/>
    <col min="2" max="2" width="48.75390625" style="115" customWidth="1"/>
    <col min="3" max="3" width="173.625" style="114" customWidth="1"/>
    <col min="4" max="4" width="0.5" style="114" customWidth="1"/>
    <col min="5" max="5" width="9.125" style="114" hidden="1" customWidth="1"/>
    <col min="6" max="16384" width="9.125" style="114" customWidth="1"/>
  </cols>
  <sheetData>
    <row r="1" spans="1:3" s="440" customFormat="1" ht="67.5" customHeight="1" hidden="1">
      <c r="A1" s="437"/>
      <c r="B1" s="438"/>
      <c r="C1" s="439" t="s">
        <v>541</v>
      </c>
    </row>
    <row r="2" ht="18" customHeight="1" hidden="1">
      <c r="C2" s="116" t="s">
        <v>345</v>
      </c>
    </row>
    <row r="3" ht="21" customHeight="1" hidden="1">
      <c r="C3" s="117"/>
    </row>
    <row r="4" ht="24.75" customHeight="1" hidden="1">
      <c r="C4" s="116" t="s">
        <v>540</v>
      </c>
    </row>
    <row r="5" spans="1:3" ht="54" customHeight="1">
      <c r="A5" s="479"/>
      <c r="B5" s="113"/>
      <c r="C5" s="117" t="s">
        <v>572</v>
      </c>
    </row>
    <row r="6" ht="20.25" hidden="1">
      <c r="C6" s="116"/>
    </row>
    <row r="7" ht="0" customHeight="1" hidden="1">
      <c r="C7" s="117"/>
    </row>
    <row r="8" spans="1:3" ht="26.25" customHeight="1">
      <c r="A8" s="526"/>
      <c r="B8" s="527"/>
      <c r="C8" s="527"/>
    </row>
    <row r="9" spans="1:3" ht="104.25" customHeight="1">
      <c r="A9" s="521" t="s">
        <v>571</v>
      </c>
      <c r="B9" s="522"/>
      <c r="C9" s="522"/>
    </row>
    <row r="10" spans="1:3" ht="18" customHeight="1">
      <c r="A10" s="119"/>
      <c r="B10" s="118"/>
      <c r="C10" s="118"/>
    </row>
    <row r="11" spans="1:4" ht="45" customHeight="1">
      <c r="A11" s="523" t="s">
        <v>286</v>
      </c>
      <c r="B11" s="524"/>
      <c r="C11" s="523" t="s">
        <v>287</v>
      </c>
      <c r="D11" s="112"/>
    </row>
    <row r="12" spans="1:4" ht="186" customHeight="1">
      <c r="A12" s="442" t="s">
        <v>288</v>
      </c>
      <c r="B12" s="441" t="s">
        <v>289</v>
      </c>
      <c r="C12" s="523"/>
      <c r="D12" s="112"/>
    </row>
    <row r="13" spans="1:4" ht="20.25">
      <c r="A13" s="120">
        <v>1</v>
      </c>
      <c r="B13" s="121">
        <v>2</v>
      </c>
      <c r="C13" s="121">
        <v>3</v>
      </c>
      <c r="D13" s="112"/>
    </row>
    <row r="14" spans="1:3" s="112" customFormat="1" ht="23.25">
      <c r="A14" s="443">
        <v>821</v>
      </c>
      <c r="B14" s="444"/>
      <c r="C14" s="443" t="s">
        <v>290</v>
      </c>
    </row>
    <row r="15" spans="1:3" s="112" customFormat="1" ht="93.75">
      <c r="A15" s="444">
        <v>821</v>
      </c>
      <c r="B15" s="338" t="s">
        <v>291</v>
      </c>
      <c r="C15" s="383" t="s">
        <v>292</v>
      </c>
    </row>
    <row r="16" spans="1:3" s="112" customFormat="1" ht="70.5">
      <c r="A16" s="444">
        <v>821</v>
      </c>
      <c r="B16" s="338" t="s">
        <v>293</v>
      </c>
      <c r="C16" s="383" t="s">
        <v>294</v>
      </c>
    </row>
    <row r="17" spans="1:3" s="112" customFormat="1" ht="23.25">
      <c r="A17" s="443">
        <v>910</v>
      </c>
      <c r="B17" s="338"/>
      <c r="C17" s="445" t="s">
        <v>295</v>
      </c>
    </row>
    <row r="18" spans="1:3" s="112" customFormat="1" ht="87.75" customHeight="1">
      <c r="A18" s="444">
        <v>910</v>
      </c>
      <c r="B18" s="338" t="s">
        <v>479</v>
      </c>
      <c r="C18" s="351" t="s">
        <v>481</v>
      </c>
    </row>
    <row r="19" spans="1:3" s="112" customFormat="1" ht="188.25">
      <c r="A19" s="444">
        <v>910</v>
      </c>
      <c r="B19" s="338" t="s">
        <v>478</v>
      </c>
      <c r="C19" s="351" t="s">
        <v>482</v>
      </c>
    </row>
    <row r="20" spans="1:3" s="112" customFormat="1" ht="70.5">
      <c r="A20" s="444">
        <v>910</v>
      </c>
      <c r="B20" s="338" t="s">
        <v>480</v>
      </c>
      <c r="C20" s="351" t="s">
        <v>483</v>
      </c>
    </row>
    <row r="21" spans="1:3" s="112" customFormat="1" ht="23.25">
      <c r="A21" s="443">
        <v>992</v>
      </c>
      <c r="B21" s="338"/>
      <c r="C21" s="446" t="s">
        <v>176</v>
      </c>
    </row>
    <row r="22" spans="1:3" s="112" customFormat="1" ht="70.5">
      <c r="A22" s="447">
        <v>992</v>
      </c>
      <c r="B22" s="455" t="s">
        <v>298</v>
      </c>
      <c r="C22" s="448" t="s">
        <v>299</v>
      </c>
    </row>
    <row r="23" spans="1:3" s="112" customFormat="1" ht="70.5">
      <c r="A23" s="447">
        <v>992</v>
      </c>
      <c r="B23" s="383" t="s">
        <v>300</v>
      </c>
      <c r="C23" s="449" t="s">
        <v>301</v>
      </c>
    </row>
    <row r="24" spans="1:3" s="112" customFormat="1" ht="46.5">
      <c r="A24" s="450">
        <v>992</v>
      </c>
      <c r="B24" s="451" t="s">
        <v>302</v>
      </c>
      <c r="C24" s="451" t="s">
        <v>303</v>
      </c>
    </row>
    <row r="25" spans="1:3" s="112" customFormat="1" ht="46.5">
      <c r="A25" s="450">
        <v>992</v>
      </c>
      <c r="B25" s="451" t="s">
        <v>304</v>
      </c>
      <c r="C25" s="452" t="s">
        <v>305</v>
      </c>
    </row>
    <row r="26" spans="1:3" s="112" customFormat="1" ht="70.5">
      <c r="A26" s="450">
        <v>992</v>
      </c>
      <c r="B26" s="256" t="s">
        <v>306</v>
      </c>
      <c r="C26" s="453" t="s">
        <v>307</v>
      </c>
    </row>
    <row r="27" spans="1:3" s="112" customFormat="1" ht="46.5">
      <c r="A27" s="450">
        <v>992</v>
      </c>
      <c r="B27" s="256" t="s">
        <v>308</v>
      </c>
      <c r="C27" s="453" t="s">
        <v>309</v>
      </c>
    </row>
    <row r="28" spans="1:3" s="112" customFormat="1" ht="23.25">
      <c r="A28" s="450">
        <v>992</v>
      </c>
      <c r="B28" s="256" t="s">
        <v>310</v>
      </c>
      <c r="C28" s="453" t="s">
        <v>311</v>
      </c>
    </row>
    <row r="29" spans="1:3" s="112" customFormat="1" ht="46.5">
      <c r="A29" s="450">
        <v>992</v>
      </c>
      <c r="B29" s="256" t="s">
        <v>312</v>
      </c>
      <c r="C29" s="453" t="s">
        <v>313</v>
      </c>
    </row>
    <row r="30" spans="1:3" s="112" customFormat="1" ht="36.75" customHeight="1">
      <c r="A30" s="450">
        <v>992</v>
      </c>
      <c r="B30" s="256" t="s">
        <v>314</v>
      </c>
      <c r="C30" s="453" t="s">
        <v>416</v>
      </c>
    </row>
    <row r="31" spans="1:3" s="112" customFormat="1" ht="37.5" customHeight="1">
      <c r="A31" s="450">
        <v>992</v>
      </c>
      <c r="B31" s="451" t="s">
        <v>315</v>
      </c>
      <c r="C31" s="452" t="s">
        <v>527</v>
      </c>
    </row>
    <row r="32" spans="1:3" s="112" customFormat="1" ht="78" customHeight="1">
      <c r="A32" s="450">
        <v>992</v>
      </c>
      <c r="B32" s="256" t="s">
        <v>316</v>
      </c>
      <c r="C32" s="454" t="s">
        <v>317</v>
      </c>
    </row>
    <row r="33" spans="1:3" s="112" customFormat="1" ht="70.5">
      <c r="A33" s="450">
        <v>992</v>
      </c>
      <c r="B33" s="256" t="s">
        <v>318</v>
      </c>
      <c r="C33" s="454" t="s">
        <v>319</v>
      </c>
    </row>
    <row r="34" spans="1:3" s="112" customFormat="1" ht="93.75">
      <c r="A34" s="450">
        <v>992</v>
      </c>
      <c r="B34" s="256" t="s">
        <v>320</v>
      </c>
      <c r="C34" s="453" t="s">
        <v>321</v>
      </c>
    </row>
    <row r="35" spans="1:3" s="112" customFormat="1" ht="93.75">
      <c r="A35" s="447">
        <v>992</v>
      </c>
      <c r="B35" s="455" t="s">
        <v>322</v>
      </c>
      <c r="C35" s="448" t="s">
        <v>323</v>
      </c>
    </row>
    <row r="36" spans="1:3" s="112" customFormat="1" ht="70.5">
      <c r="A36" s="447">
        <v>992</v>
      </c>
      <c r="B36" s="455" t="s">
        <v>324</v>
      </c>
      <c r="C36" s="455" t="s">
        <v>325</v>
      </c>
    </row>
    <row r="37" spans="1:3" s="112" customFormat="1" ht="93.75">
      <c r="A37" s="447">
        <v>992</v>
      </c>
      <c r="B37" s="455" t="s">
        <v>326</v>
      </c>
      <c r="C37" s="455" t="s">
        <v>327</v>
      </c>
    </row>
    <row r="38" spans="1:3" s="112" customFormat="1" ht="51" customHeight="1">
      <c r="A38" s="447">
        <v>992</v>
      </c>
      <c r="B38" s="383" t="s">
        <v>328</v>
      </c>
      <c r="C38" s="351" t="s">
        <v>523</v>
      </c>
    </row>
    <row r="39" spans="1:3" s="112" customFormat="1" ht="23.25">
      <c r="A39" s="447">
        <v>992</v>
      </c>
      <c r="B39" s="383" t="s">
        <v>395</v>
      </c>
      <c r="C39" s="383" t="s">
        <v>524</v>
      </c>
    </row>
    <row r="40" spans="1:3" s="112" customFormat="1" ht="46.5">
      <c r="A40" s="447">
        <v>992</v>
      </c>
      <c r="B40" s="383" t="s">
        <v>329</v>
      </c>
      <c r="C40" s="383" t="s">
        <v>330</v>
      </c>
    </row>
    <row r="41" spans="1:3" s="112" customFormat="1" ht="23.25" hidden="1">
      <c r="A41" s="456">
        <v>1</v>
      </c>
      <c r="B41" s="476">
        <v>2</v>
      </c>
      <c r="C41" s="457">
        <v>3</v>
      </c>
    </row>
    <row r="42" spans="1:3" s="112" customFormat="1" ht="46.5">
      <c r="A42" s="447">
        <v>992</v>
      </c>
      <c r="B42" s="383" t="s">
        <v>331</v>
      </c>
      <c r="C42" s="383" t="s">
        <v>332</v>
      </c>
    </row>
    <row r="43" spans="1:3" s="112" customFormat="1" ht="73.5" customHeight="1">
      <c r="A43" s="458">
        <v>992</v>
      </c>
      <c r="B43" s="383" t="s">
        <v>516</v>
      </c>
      <c r="C43" s="383" t="s">
        <v>517</v>
      </c>
    </row>
    <row r="44" spans="1:3" s="112" customFormat="1" ht="70.5">
      <c r="A44" s="458">
        <v>992</v>
      </c>
      <c r="B44" s="477" t="s">
        <v>492</v>
      </c>
      <c r="C44" s="379" t="s">
        <v>493</v>
      </c>
    </row>
    <row r="45" spans="1:3" s="112" customFormat="1" ht="46.5">
      <c r="A45" s="447">
        <v>992</v>
      </c>
      <c r="B45" s="451" t="s">
        <v>494</v>
      </c>
      <c r="C45" s="451" t="s">
        <v>495</v>
      </c>
    </row>
    <row r="46" spans="1:3" s="112" customFormat="1" ht="93.75">
      <c r="A46" s="447">
        <v>992</v>
      </c>
      <c r="B46" s="451" t="s">
        <v>496</v>
      </c>
      <c r="C46" s="451" t="s">
        <v>497</v>
      </c>
    </row>
    <row r="47" spans="1:3" s="112" customFormat="1" ht="46.5">
      <c r="A47" s="459" t="s">
        <v>51</v>
      </c>
      <c r="B47" s="256" t="s">
        <v>498</v>
      </c>
      <c r="C47" s="453" t="s">
        <v>500</v>
      </c>
    </row>
    <row r="48" spans="1:3" s="112" customFormat="1" ht="70.5">
      <c r="A48" s="459" t="s">
        <v>51</v>
      </c>
      <c r="B48" s="477" t="s">
        <v>499</v>
      </c>
      <c r="C48" s="460" t="s">
        <v>501</v>
      </c>
    </row>
    <row r="49" spans="1:3" s="112" customFormat="1" ht="141">
      <c r="A49" s="447">
        <v>992</v>
      </c>
      <c r="B49" s="477" t="s">
        <v>502</v>
      </c>
      <c r="C49" s="461" t="s">
        <v>506</v>
      </c>
    </row>
    <row r="50" spans="1:3" s="112" customFormat="1" ht="117.75">
      <c r="A50" s="462" t="s">
        <v>51</v>
      </c>
      <c r="B50" s="477" t="s">
        <v>503</v>
      </c>
      <c r="C50" s="453" t="s">
        <v>507</v>
      </c>
    </row>
    <row r="51" spans="1:3" s="112" customFormat="1" ht="93.75">
      <c r="A51" s="462" t="s">
        <v>51</v>
      </c>
      <c r="B51" s="477" t="s">
        <v>509</v>
      </c>
      <c r="C51" s="453" t="s">
        <v>510</v>
      </c>
    </row>
    <row r="52" spans="1:3" s="112" customFormat="1" ht="70.5">
      <c r="A52" s="462" t="s">
        <v>51</v>
      </c>
      <c r="B52" s="477" t="s">
        <v>504</v>
      </c>
      <c r="C52" s="453" t="s">
        <v>508</v>
      </c>
    </row>
    <row r="53" spans="1:3" s="112" customFormat="1" ht="46.5">
      <c r="A53" s="462" t="s">
        <v>51</v>
      </c>
      <c r="B53" s="477" t="s">
        <v>505</v>
      </c>
      <c r="C53" s="453" t="s">
        <v>333</v>
      </c>
    </row>
    <row r="54" spans="1:3" s="112" customFormat="1" ht="23.25">
      <c r="A54" s="447">
        <v>992</v>
      </c>
      <c r="B54" s="455" t="s">
        <v>334</v>
      </c>
      <c r="C54" s="449" t="s">
        <v>419</v>
      </c>
    </row>
    <row r="55" spans="1:3" s="112" customFormat="1" ht="70.5">
      <c r="A55" s="447">
        <v>992</v>
      </c>
      <c r="B55" s="455" t="s">
        <v>335</v>
      </c>
      <c r="C55" s="449" t="s">
        <v>336</v>
      </c>
    </row>
    <row r="56" spans="1:3" s="112" customFormat="1" ht="23.25">
      <c r="A56" s="447">
        <v>992</v>
      </c>
      <c r="B56" s="383" t="s">
        <v>488</v>
      </c>
      <c r="C56" s="449" t="s">
        <v>337</v>
      </c>
    </row>
    <row r="57" spans="1:3" s="112" customFormat="1" ht="45" customHeight="1">
      <c r="A57" s="447">
        <v>992</v>
      </c>
      <c r="B57" s="455" t="s">
        <v>438</v>
      </c>
      <c r="C57" s="448" t="s">
        <v>475</v>
      </c>
    </row>
    <row r="58" spans="1:3" s="112" customFormat="1" ht="23.25" hidden="1">
      <c r="A58" s="447">
        <v>992</v>
      </c>
      <c r="B58" s="383" t="s">
        <v>394</v>
      </c>
      <c r="C58" s="449" t="s">
        <v>338</v>
      </c>
    </row>
    <row r="59" spans="1:3" s="112" customFormat="1" ht="23.25" hidden="1">
      <c r="A59" s="447">
        <v>992</v>
      </c>
      <c r="B59" s="455" t="s">
        <v>468</v>
      </c>
      <c r="C59" s="449" t="s">
        <v>465</v>
      </c>
    </row>
    <row r="60" spans="1:3" s="112" customFormat="1" ht="47.25" customHeight="1">
      <c r="A60" s="447">
        <v>992</v>
      </c>
      <c r="B60" s="455" t="s">
        <v>487</v>
      </c>
      <c r="C60" s="449" t="s">
        <v>484</v>
      </c>
    </row>
    <row r="61" spans="1:3" s="112" customFormat="1" ht="52.5" customHeight="1">
      <c r="A61" s="447">
        <v>992</v>
      </c>
      <c r="B61" s="455" t="s">
        <v>474</v>
      </c>
      <c r="C61" s="449" t="s">
        <v>476</v>
      </c>
    </row>
    <row r="62" spans="1:3" s="112" customFormat="1" ht="39.75" customHeight="1">
      <c r="A62" s="447">
        <v>992</v>
      </c>
      <c r="B62" s="455" t="s">
        <v>440</v>
      </c>
      <c r="C62" s="449" t="s">
        <v>380</v>
      </c>
    </row>
    <row r="63" spans="1:3" s="112" customFormat="1" ht="46.5">
      <c r="A63" s="447">
        <v>992</v>
      </c>
      <c r="B63" s="383" t="s">
        <v>489</v>
      </c>
      <c r="C63" s="449" t="s">
        <v>339</v>
      </c>
    </row>
    <row r="64" spans="1:4" s="112" customFormat="1" ht="70.5">
      <c r="A64" s="447">
        <v>992</v>
      </c>
      <c r="B64" s="455" t="s">
        <v>545</v>
      </c>
      <c r="C64" s="448" t="s">
        <v>341</v>
      </c>
      <c r="D64" s="114"/>
    </row>
    <row r="65" spans="1:4" s="112" customFormat="1" ht="48" customHeight="1">
      <c r="A65" s="447">
        <v>992</v>
      </c>
      <c r="B65" s="455" t="s">
        <v>536</v>
      </c>
      <c r="C65" s="448" t="s">
        <v>534</v>
      </c>
      <c r="D65" s="114"/>
    </row>
    <row r="66" spans="1:4" s="112" customFormat="1" ht="70.5">
      <c r="A66" s="447">
        <v>992</v>
      </c>
      <c r="B66" s="351" t="s">
        <v>537</v>
      </c>
      <c r="C66" s="463" t="s">
        <v>342</v>
      </c>
      <c r="D66" s="114"/>
    </row>
    <row r="67" spans="1:4" s="112" customFormat="1" ht="46.5">
      <c r="A67" s="447">
        <v>992</v>
      </c>
      <c r="B67" s="478" t="s">
        <v>461</v>
      </c>
      <c r="C67" s="464" t="s">
        <v>526</v>
      </c>
      <c r="D67" s="114"/>
    </row>
    <row r="68" spans="1:4" s="112" customFormat="1" ht="35.25" customHeight="1">
      <c r="A68" s="447">
        <v>992</v>
      </c>
      <c r="B68" s="478" t="s">
        <v>460</v>
      </c>
      <c r="C68" s="464" t="s">
        <v>525</v>
      </c>
      <c r="D68" s="114"/>
    </row>
    <row r="69" spans="1:4" s="112" customFormat="1" ht="93.75">
      <c r="A69" s="447">
        <v>992</v>
      </c>
      <c r="B69" s="338" t="s">
        <v>459</v>
      </c>
      <c r="C69" s="361" t="s">
        <v>429</v>
      </c>
      <c r="D69" s="114"/>
    </row>
    <row r="70" spans="1:4" s="112" customFormat="1" ht="46.5" customHeight="1">
      <c r="A70" s="447">
        <v>992</v>
      </c>
      <c r="B70" s="455" t="s">
        <v>457</v>
      </c>
      <c r="C70" s="465" t="s">
        <v>464</v>
      </c>
      <c r="D70" s="114"/>
    </row>
    <row r="71" spans="1:4" s="112" customFormat="1" ht="46.5">
      <c r="A71" s="447">
        <v>992</v>
      </c>
      <c r="B71" s="455" t="s">
        <v>458</v>
      </c>
      <c r="C71" s="448" t="s">
        <v>383</v>
      </c>
      <c r="D71" s="114"/>
    </row>
    <row r="72" spans="1:4" s="112" customFormat="1" ht="23.25">
      <c r="A72" s="447">
        <v>992</v>
      </c>
      <c r="B72" s="338" t="s">
        <v>385</v>
      </c>
      <c r="C72" s="466" t="s">
        <v>343</v>
      </c>
      <c r="D72" s="114"/>
    </row>
    <row r="73" spans="1:4" s="112" customFormat="1" ht="23.25">
      <c r="A73" s="447">
        <v>992</v>
      </c>
      <c r="B73" s="338" t="s">
        <v>386</v>
      </c>
      <c r="C73" s="466" t="s">
        <v>344</v>
      </c>
      <c r="D73" s="114"/>
    </row>
    <row r="74" spans="1:4" s="112" customFormat="1" ht="6.75" customHeight="1">
      <c r="A74" s="467"/>
      <c r="B74" s="467"/>
      <c r="C74" s="467"/>
      <c r="D74" s="114"/>
    </row>
    <row r="75" spans="1:4" s="112" customFormat="1" ht="23.25" hidden="1">
      <c r="A75" s="467"/>
      <c r="B75" s="467"/>
      <c r="C75" s="467"/>
      <c r="D75" s="114"/>
    </row>
    <row r="76" spans="1:4" s="112" customFormat="1" ht="23.25" hidden="1">
      <c r="A76" s="468"/>
      <c r="B76" s="469"/>
      <c r="C76" s="470"/>
      <c r="D76" s="114"/>
    </row>
    <row r="77" spans="1:4" s="112" customFormat="1" ht="15" customHeight="1" hidden="1">
      <c r="A77" s="525"/>
      <c r="B77" s="525"/>
      <c r="C77" s="525"/>
      <c r="D77" s="114"/>
    </row>
    <row r="78" spans="1:3" ht="71.25" customHeight="1">
      <c r="A78" s="467" t="s">
        <v>543</v>
      </c>
      <c r="B78" s="471"/>
      <c r="C78" s="271"/>
    </row>
    <row r="79" spans="1:3" ht="23.25">
      <c r="A79" s="472" t="s">
        <v>542</v>
      </c>
      <c r="B79" s="227"/>
      <c r="C79" s="473"/>
    </row>
    <row r="80" spans="1:3" ht="23.25">
      <c r="A80" s="467" t="s">
        <v>48</v>
      </c>
      <c r="B80" s="471"/>
      <c r="C80" s="474" t="s">
        <v>544</v>
      </c>
    </row>
  </sheetData>
  <sheetProtection/>
  <mergeCells count="5">
    <mergeCell ref="A9:C9"/>
    <mergeCell ref="A11:B11"/>
    <mergeCell ref="C11:C12"/>
    <mergeCell ref="A77:C77"/>
    <mergeCell ref="A8:C8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38" r:id="rId1"/>
  <rowBreaks count="4" manualBreakCount="4">
    <brk id="37" max="255" man="1"/>
    <brk id="80" max="2" man="1"/>
    <brk id="82" max="2" man="1"/>
    <brk id="120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="60" zoomScaleNormal="70" zoomScalePageLayoutView="0" workbookViewId="0" topLeftCell="A23">
      <selection activeCell="B5" sqref="B5:C5"/>
    </sheetView>
  </sheetViews>
  <sheetFormatPr defaultColWidth="9.125" defaultRowHeight="12.75"/>
  <cols>
    <col min="1" max="1" width="38.25390625" style="128" customWidth="1"/>
    <col min="2" max="2" width="114.375" style="131" customWidth="1"/>
    <col min="3" max="3" width="18.625" style="130" customWidth="1"/>
    <col min="4" max="4" width="0.12890625" style="128" hidden="1" customWidth="1"/>
    <col min="5" max="5" width="27.625" style="128" hidden="1" customWidth="1"/>
    <col min="6" max="6" width="9.125" style="128" hidden="1" customWidth="1"/>
    <col min="7" max="8" width="9.125" style="128" customWidth="1"/>
    <col min="9" max="9" width="10.50390625" style="128" bestFit="1" customWidth="1"/>
    <col min="10" max="16384" width="9.125" style="128" customWidth="1"/>
  </cols>
  <sheetData>
    <row r="1" spans="1:3" ht="2.25" customHeight="1">
      <c r="A1" s="127"/>
      <c r="B1" s="489" t="s">
        <v>347</v>
      </c>
      <c r="C1" s="489"/>
    </row>
    <row r="2" spans="1:5" ht="19.5" customHeight="1">
      <c r="A2" s="127"/>
      <c r="B2" s="532" t="s">
        <v>561</v>
      </c>
      <c r="C2" s="532"/>
      <c r="D2" s="532"/>
      <c r="E2" s="532"/>
    </row>
    <row r="3" spans="1:3" ht="19.5" customHeight="1">
      <c r="A3" s="127"/>
      <c r="B3" s="489" t="s">
        <v>435</v>
      </c>
      <c r="C3" s="542"/>
    </row>
    <row r="4" spans="1:3" ht="21.75" customHeight="1">
      <c r="A4" s="127"/>
      <c r="B4" s="532" t="s">
        <v>436</v>
      </c>
      <c r="C4" s="540"/>
    </row>
    <row r="5" spans="1:3" ht="24" customHeight="1">
      <c r="A5" s="127"/>
      <c r="B5" s="539" t="s">
        <v>594</v>
      </c>
      <c r="C5" s="543"/>
    </row>
    <row r="6" spans="2:5" ht="24" customHeight="1">
      <c r="B6" s="532" t="s">
        <v>561</v>
      </c>
      <c r="C6" s="532"/>
      <c r="D6" s="532"/>
      <c r="E6" s="532"/>
    </row>
    <row r="7" spans="2:5" ht="24" customHeight="1">
      <c r="B7" s="532" t="s">
        <v>435</v>
      </c>
      <c r="C7" s="540"/>
      <c r="D7" s="226"/>
      <c r="E7" s="226"/>
    </row>
    <row r="8" spans="2:5" ht="24.75" customHeight="1">
      <c r="B8" s="532" t="s">
        <v>436</v>
      </c>
      <c r="C8" s="540"/>
      <c r="D8" s="225"/>
      <c r="E8" s="225"/>
    </row>
    <row r="9" spans="2:3" ht="20.25" customHeight="1">
      <c r="B9" s="539" t="s">
        <v>584</v>
      </c>
      <c r="C9" s="512"/>
    </row>
    <row r="10" spans="2:3" ht="33" customHeight="1">
      <c r="B10" s="539"/>
      <c r="C10" s="512"/>
    </row>
    <row r="11" spans="1:3" ht="96" customHeight="1">
      <c r="A11" s="528" t="s">
        <v>573</v>
      </c>
      <c r="B11" s="528"/>
      <c r="C11" s="528"/>
    </row>
    <row r="12" ht="20.25" hidden="1"/>
    <row r="13" ht="20.25">
      <c r="C13" s="132" t="s">
        <v>47</v>
      </c>
    </row>
    <row r="14" spans="1:3" ht="22.5">
      <c r="A14" s="231" t="s">
        <v>265</v>
      </c>
      <c r="B14" s="232" t="s">
        <v>348</v>
      </c>
      <c r="C14" s="233" t="s">
        <v>3</v>
      </c>
    </row>
    <row r="15" spans="1:4" ht="23.25">
      <c r="A15" s="234">
        <v>1</v>
      </c>
      <c r="B15" s="235">
        <v>2</v>
      </c>
      <c r="C15" s="236">
        <v>3</v>
      </c>
      <c r="D15" s="134"/>
    </row>
    <row r="16" spans="1:4" ht="30" customHeight="1">
      <c r="A16" s="237" t="s">
        <v>349</v>
      </c>
      <c r="B16" s="238" t="s">
        <v>350</v>
      </c>
      <c r="C16" s="239">
        <f>C17+C18+C22+C23+C24+C26+C27+C28</f>
        <v>8105</v>
      </c>
      <c r="D16" s="134"/>
    </row>
    <row r="17" spans="1:4" ht="28.5" customHeight="1">
      <c r="A17" s="240" t="s">
        <v>351</v>
      </c>
      <c r="B17" s="241" t="s">
        <v>352</v>
      </c>
      <c r="C17" s="242">
        <v>770</v>
      </c>
      <c r="D17" s="134"/>
    </row>
    <row r="18" spans="1:4" ht="20.25">
      <c r="A18" s="533" t="s">
        <v>421</v>
      </c>
      <c r="B18" s="536" t="s">
        <v>520</v>
      </c>
      <c r="C18" s="529">
        <v>2565</v>
      </c>
      <c r="D18" s="135"/>
    </row>
    <row r="19" spans="1:4" ht="20.25">
      <c r="A19" s="534"/>
      <c r="B19" s="537"/>
      <c r="C19" s="530"/>
      <c r="D19" s="136"/>
    </row>
    <row r="20" spans="1:4" ht="105" customHeight="1">
      <c r="A20" s="534"/>
      <c r="B20" s="537"/>
      <c r="C20" s="530"/>
      <c r="D20" s="136"/>
    </row>
    <row r="21" spans="1:4" ht="20.25" hidden="1">
      <c r="A21" s="535"/>
      <c r="B21" s="538"/>
      <c r="C21" s="531"/>
      <c r="D21" s="136"/>
    </row>
    <row r="22" spans="1:4" ht="23.25" hidden="1">
      <c r="A22" s="240" t="s">
        <v>353</v>
      </c>
      <c r="B22" s="241" t="s">
        <v>420</v>
      </c>
      <c r="C22" s="242"/>
      <c r="D22" s="134"/>
    </row>
    <row r="23" spans="1:9" ht="70.5">
      <c r="A23" s="240" t="s">
        <v>354</v>
      </c>
      <c r="B23" s="243" t="s">
        <v>355</v>
      </c>
      <c r="C23" s="242">
        <v>600</v>
      </c>
      <c r="D23" s="134"/>
      <c r="I23" s="137">
        <f>C24+C23+C18+C17</f>
        <v>7835</v>
      </c>
    </row>
    <row r="24" spans="1:5" ht="23.25">
      <c r="A24" s="240" t="s">
        <v>356</v>
      </c>
      <c r="B24" s="241" t="s">
        <v>554</v>
      </c>
      <c r="C24" s="242">
        <v>3900</v>
      </c>
      <c r="D24" s="134"/>
      <c r="E24" s="137">
        <f>C17+C18+C22+C23+C24+C26+C31+C32+C33+C34</f>
        <v>8983.3</v>
      </c>
    </row>
    <row r="25" spans="1:4" ht="93.75" hidden="1">
      <c r="A25" s="244" t="s">
        <v>296</v>
      </c>
      <c r="B25" s="243" t="s">
        <v>297</v>
      </c>
      <c r="C25" s="242">
        <v>0</v>
      </c>
      <c r="D25" s="134"/>
    </row>
    <row r="26" spans="1:4" ht="46.5">
      <c r="A26" s="244" t="s">
        <v>357</v>
      </c>
      <c r="B26" s="243" t="s">
        <v>303</v>
      </c>
      <c r="C26" s="245">
        <v>270</v>
      </c>
      <c r="D26" s="134"/>
    </row>
    <row r="27" spans="1:4" ht="23.25" hidden="1">
      <c r="A27" s="244" t="s">
        <v>314</v>
      </c>
      <c r="B27" s="243" t="s">
        <v>416</v>
      </c>
      <c r="C27" s="245"/>
      <c r="D27" s="134"/>
    </row>
    <row r="28" spans="1:4" ht="23.25" hidden="1">
      <c r="A28" s="244" t="s">
        <v>314</v>
      </c>
      <c r="B28" s="243" t="s">
        <v>416</v>
      </c>
      <c r="C28" s="245"/>
      <c r="D28" s="134"/>
    </row>
    <row r="29" spans="1:4" ht="22.5">
      <c r="A29" s="246" t="s">
        <v>358</v>
      </c>
      <c r="B29" s="247" t="s">
        <v>359</v>
      </c>
      <c r="C29" s="248">
        <f>(C32+C33+C34+C31)</f>
        <v>878.3</v>
      </c>
      <c r="D29" s="134"/>
    </row>
    <row r="30" spans="1:6" ht="46.5">
      <c r="A30" s="249" t="s">
        <v>360</v>
      </c>
      <c r="B30" s="250" t="s">
        <v>361</v>
      </c>
      <c r="C30" s="251">
        <f>C31+C33+C34</f>
        <v>878.3</v>
      </c>
      <c r="D30" s="134"/>
      <c r="E30" s="139"/>
      <c r="F30" s="139"/>
    </row>
    <row r="31" spans="1:6" ht="36" customHeight="1">
      <c r="A31" s="252" t="s">
        <v>432</v>
      </c>
      <c r="B31" s="253" t="s">
        <v>431</v>
      </c>
      <c r="C31" s="251">
        <v>746.3</v>
      </c>
      <c r="D31" s="134"/>
      <c r="E31" s="139"/>
      <c r="F31" s="139"/>
    </row>
    <row r="32" spans="1:6" s="141" customFormat="1" ht="48.75" customHeight="1" hidden="1">
      <c r="A32" s="254" t="s">
        <v>472</v>
      </c>
      <c r="B32" s="414" t="s">
        <v>490</v>
      </c>
      <c r="C32" s="251"/>
      <c r="D32" s="140"/>
      <c r="E32" s="544"/>
      <c r="F32" s="544"/>
    </row>
    <row r="33" spans="1:6" ht="36" customHeight="1">
      <c r="A33" s="255" t="s">
        <v>433</v>
      </c>
      <c r="B33" s="413" t="s">
        <v>430</v>
      </c>
      <c r="C33" s="251">
        <f>118.6+3.8</f>
        <v>122.39999999999999</v>
      </c>
      <c r="D33" s="134"/>
      <c r="E33" s="143"/>
      <c r="F33" s="143"/>
    </row>
    <row r="34" spans="1:6" ht="23.25">
      <c r="A34" s="255" t="s">
        <v>434</v>
      </c>
      <c r="B34" s="256" t="s">
        <v>471</v>
      </c>
      <c r="C34" s="251">
        <f>'ПРИЛОЖЕНИЕ 2'!C34</f>
        <v>9.6</v>
      </c>
      <c r="D34" s="134"/>
      <c r="E34" s="143"/>
      <c r="F34" s="143"/>
    </row>
    <row r="35" spans="1:6" ht="69" customHeight="1" hidden="1">
      <c r="A35" s="257" t="s">
        <v>362</v>
      </c>
      <c r="B35" s="258" t="s">
        <v>363</v>
      </c>
      <c r="C35" s="259">
        <v>0</v>
      </c>
      <c r="D35" s="134"/>
      <c r="E35" s="143"/>
      <c r="F35" s="143"/>
    </row>
    <row r="36" spans="1:6" ht="77.25" customHeight="1" hidden="1">
      <c r="A36" s="257" t="s">
        <v>340</v>
      </c>
      <c r="B36" s="260" t="s">
        <v>341</v>
      </c>
      <c r="C36" s="259">
        <v>0</v>
      </c>
      <c r="D36" s="134"/>
      <c r="E36" s="143"/>
      <c r="F36" s="143"/>
    </row>
    <row r="37" spans="1:6" ht="63" customHeight="1" hidden="1">
      <c r="A37" s="261" t="s">
        <v>364</v>
      </c>
      <c r="B37" s="262" t="s">
        <v>365</v>
      </c>
      <c r="C37" s="259">
        <v>0</v>
      </c>
      <c r="D37" s="134"/>
      <c r="E37" s="143"/>
      <c r="F37" s="143"/>
    </row>
    <row r="38" spans="1:6" ht="63" customHeight="1" hidden="1">
      <c r="A38" s="263" t="s">
        <v>366</v>
      </c>
      <c r="B38" s="264" t="s">
        <v>367</v>
      </c>
      <c r="C38" s="251">
        <f>C39</f>
        <v>0</v>
      </c>
      <c r="D38" s="134"/>
      <c r="E38" s="143"/>
      <c r="F38" s="143"/>
    </row>
    <row r="39" spans="1:6" ht="63" customHeight="1" hidden="1">
      <c r="A39" s="265" t="s">
        <v>368</v>
      </c>
      <c r="B39" s="266" t="s">
        <v>369</v>
      </c>
      <c r="C39" s="259">
        <v>0</v>
      </c>
      <c r="D39" s="134"/>
      <c r="E39" s="143"/>
      <c r="F39" s="143"/>
    </row>
    <row r="40" spans="1:6" ht="43.5" customHeight="1" hidden="1">
      <c r="A40" s="257" t="s">
        <v>370</v>
      </c>
      <c r="B40" s="258" t="s">
        <v>371</v>
      </c>
      <c r="C40" s="259">
        <v>0</v>
      </c>
      <c r="D40" s="134"/>
      <c r="E40" s="143"/>
      <c r="F40" s="143"/>
    </row>
    <row r="41" spans="1:6" ht="48.75" customHeight="1" hidden="1">
      <c r="A41" s="257" t="s">
        <v>372</v>
      </c>
      <c r="B41" s="258" t="s">
        <v>373</v>
      </c>
      <c r="C41" s="259">
        <v>0</v>
      </c>
      <c r="D41" s="134"/>
      <c r="E41" s="143"/>
      <c r="F41" s="143"/>
    </row>
    <row r="42" spans="1:6" ht="59.25" customHeight="1" hidden="1">
      <c r="A42" s="267" t="s">
        <v>374</v>
      </c>
      <c r="B42" s="250" t="s">
        <v>375</v>
      </c>
      <c r="C42" s="251">
        <v>0</v>
      </c>
      <c r="D42" s="134"/>
      <c r="E42" s="143"/>
      <c r="F42" s="143"/>
    </row>
    <row r="43" spans="1:6" ht="42" customHeight="1" hidden="1">
      <c r="A43" s="267" t="s">
        <v>417</v>
      </c>
      <c r="B43" s="250" t="s">
        <v>418</v>
      </c>
      <c r="C43" s="251">
        <v>0</v>
      </c>
      <c r="D43" s="134"/>
      <c r="E43" s="143"/>
      <c r="F43" s="143"/>
    </row>
    <row r="44" spans="1:6" ht="69" customHeight="1" hidden="1">
      <c r="A44" s="267" t="s">
        <v>462</v>
      </c>
      <c r="B44" s="250" t="s">
        <v>463</v>
      </c>
      <c r="C44" s="251"/>
      <c r="D44" s="134"/>
      <c r="E44" s="143"/>
      <c r="F44" s="143"/>
    </row>
    <row r="45" spans="1:6" ht="69" customHeight="1" hidden="1">
      <c r="A45" s="267" t="s">
        <v>456</v>
      </c>
      <c r="B45" s="250" t="s">
        <v>418</v>
      </c>
      <c r="C45" s="251"/>
      <c r="D45" s="134"/>
      <c r="E45" s="143"/>
      <c r="F45" s="143"/>
    </row>
    <row r="46" spans="1:3" ht="23.25">
      <c r="A46" s="268"/>
      <c r="B46" s="269" t="s">
        <v>376</v>
      </c>
      <c r="C46" s="270">
        <f>C29+C16</f>
        <v>8983.3</v>
      </c>
    </row>
    <row r="47" spans="1:3" ht="54.75" customHeight="1">
      <c r="A47" s="545" t="s">
        <v>581</v>
      </c>
      <c r="B47" s="546"/>
      <c r="C47" s="546"/>
    </row>
    <row r="48" spans="1:3" ht="99.75" customHeight="1">
      <c r="A48" s="541"/>
      <c r="B48" s="541"/>
      <c r="C48" s="541"/>
    </row>
    <row r="49" spans="1:3" ht="24" customHeight="1">
      <c r="A49" s="123" t="s">
        <v>177</v>
      </c>
      <c r="B49" s="124"/>
      <c r="C49" s="125"/>
    </row>
    <row r="50" spans="1:3" s="149" customFormat="1" ht="23.25" customHeight="1">
      <c r="A50" s="112" t="s">
        <v>48</v>
      </c>
      <c r="B50" s="115"/>
      <c r="C50" s="126" t="s">
        <v>574</v>
      </c>
    </row>
    <row r="51" spans="1:3" s="149" customFormat="1" ht="25.5">
      <c r="A51" s="228"/>
      <c r="B51" s="229"/>
      <c r="C51" s="230"/>
    </row>
    <row r="52" spans="1:2" s="149" customFormat="1" ht="20.25">
      <c r="A52" s="150"/>
      <c r="B52" s="151"/>
    </row>
    <row r="53" spans="1:3" s="149" customFormat="1" ht="20.25">
      <c r="A53" s="147"/>
      <c r="B53" s="131"/>
      <c r="C53" s="130"/>
    </row>
    <row r="54" spans="1:3" s="149" customFormat="1" ht="20.25">
      <c r="A54" s="153"/>
      <c r="B54" s="131"/>
      <c r="C54" s="152"/>
    </row>
    <row r="55" spans="2:3" s="149" customFormat="1" ht="20.25">
      <c r="B55" s="151"/>
      <c r="C55" s="152"/>
    </row>
    <row r="56" spans="4:9" ht="20.25">
      <c r="D56" s="147"/>
      <c r="E56" s="149"/>
      <c r="F56" s="149"/>
      <c r="G56" s="149"/>
      <c r="H56" s="154"/>
      <c r="I56" s="149"/>
    </row>
    <row r="57" spans="2:8" ht="20.25">
      <c r="B57" s="128"/>
      <c r="C57" s="155"/>
      <c r="D57" s="147"/>
      <c r="E57" s="149"/>
      <c r="F57" s="149"/>
      <c r="G57" s="149"/>
      <c r="H57" s="149"/>
    </row>
    <row r="58" spans="2:3" ht="20.25">
      <c r="B58" s="156"/>
      <c r="C58" s="157"/>
    </row>
  </sheetData>
  <sheetProtection/>
  <mergeCells count="17">
    <mergeCell ref="A48:C48"/>
    <mergeCell ref="B3:C3"/>
    <mergeCell ref="B4:C4"/>
    <mergeCell ref="B5:C5"/>
    <mergeCell ref="B7:C7"/>
    <mergeCell ref="E32:F32"/>
    <mergeCell ref="A47:C47"/>
    <mergeCell ref="B1:C1"/>
    <mergeCell ref="A11:C11"/>
    <mergeCell ref="C18:C21"/>
    <mergeCell ref="B6:E6"/>
    <mergeCell ref="A18:A21"/>
    <mergeCell ref="B18:B21"/>
    <mergeCell ref="B10:C10"/>
    <mergeCell ref="B8:C8"/>
    <mergeCell ref="B2:E2"/>
    <mergeCell ref="B9:C9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="60" zoomScaleNormal="60" zoomScalePageLayoutView="0" workbookViewId="0" topLeftCell="A1">
      <selection activeCell="G9" sqref="G9"/>
    </sheetView>
  </sheetViews>
  <sheetFormatPr defaultColWidth="9.125" defaultRowHeight="12.75"/>
  <cols>
    <col min="1" max="1" width="34.75390625" style="128" customWidth="1"/>
    <col min="2" max="2" width="118.625" style="131" customWidth="1"/>
    <col min="3" max="3" width="24.375" style="130" customWidth="1"/>
    <col min="4" max="4" width="13.625" style="128" customWidth="1"/>
    <col min="5" max="16384" width="9.125" style="128" customWidth="1"/>
  </cols>
  <sheetData>
    <row r="1" spans="1:3" ht="67.5" customHeight="1">
      <c r="A1" s="127"/>
      <c r="B1" s="489" t="s">
        <v>595</v>
      </c>
      <c r="C1" s="489"/>
    </row>
    <row r="2" spans="2:3" ht="64.5" customHeight="1">
      <c r="B2" s="489" t="s">
        <v>562</v>
      </c>
      <c r="C2" s="489"/>
    </row>
    <row r="3" spans="2:3" ht="18" customHeight="1" hidden="1">
      <c r="B3" s="547"/>
      <c r="C3" s="547"/>
    </row>
    <row r="4" spans="1:3" ht="24.75" customHeight="1">
      <c r="A4" s="550" t="s">
        <v>583</v>
      </c>
      <c r="B4" s="512"/>
      <c r="C4" s="512"/>
    </row>
    <row r="5" spans="1:3" ht="42" customHeight="1">
      <c r="A5" s="548" t="s">
        <v>578</v>
      </c>
      <c r="B5" s="548"/>
      <c r="C5" s="548"/>
    </row>
    <row r="7" ht="20.25">
      <c r="C7" s="132" t="s">
        <v>47</v>
      </c>
    </row>
    <row r="8" spans="1:3" ht="20.25">
      <c r="A8" s="158" t="s">
        <v>265</v>
      </c>
      <c r="B8" s="159" t="s">
        <v>348</v>
      </c>
      <c r="C8" s="160" t="s">
        <v>3</v>
      </c>
    </row>
    <row r="9" spans="1:3" ht="20.25">
      <c r="A9" s="161">
        <v>1</v>
      </c>
      <c r="B9" s="133">
        <v>2</v>
      </c>
      <c r="C9" s="162">
        <v>3</v>
      </c>
    </row>
    <row r="10" spans="1:3" ht="20.25">
      <c r="A10" s="138" t="s">
        <v>358</v>
      </c>
      <c r="B10" s="177" t="s">
        <v>359</v>
      </c>
      <c r="C10" s="163">
        <f>C11</f>
        <v>878.3</v>
      </c>
    </row>
    <row r="11" spans="1:4" ht="40.5">
      <c r="A11" s="164" t="s">
        <v>360</v>
      </c>
      <c r="B11" s="178" t="s">
        <v>361</v>
      </c>
      <c r="C11" s="165">
        <f>C12+C24+C34+C17</f>
        <v>878.3</v>
      </c>
      <c r="D11" s="139"/>
    </row>
    <row r="12" spans="1:4" ht="20.25">
      <c r="A12" s="164" t="s">
        <v>432</v>
      </c>
      <c r="B12" s="122" t="s">
        <v>387</v>
      </c>
      <c r="C12" s="166">
        <f>C14+C16</f>
        <v>746.3</v>
      </c>
      <c r="D12" s="139"/>
    </row>
    <row r="13" spans="1:4" ht="20.25">
      <c r="A13" s="164" t="s">
        <v>437</v>
      </c>
      <c r="B13" s="122" t="s">
        <v>390</v>
      </c>
      <c r="C13" s="166">
        <f>C14</f>
        <v>585.4</v>
      </c>
      <c r="D13" s="139"/>
    </row>
    <row r="14" spans="1:4" ht="40.5">
      <c r="A14" s="164" t="s">
        <v>438</v>
      </c>
      <c r="B14" s="122" t="s">
        <v>475</v>
      </c>
      <c r="C14" s="166">
        <v>585.4</v>
      </c>
      <c r="D14" s="139"/>
    </row>
    <row r="15" spans="1:4" ht="40.5">
      <c r="A15" s="164" t="s">
        <v>486</v>
      </c>
      <c r="B15" s="122" t="s">
        <v>485</v>
      </c>
      <c r="C15" s="166">
        <f>C16</f>
        <v>160.9</v>
      </c>
      <c r="D15" s="139"/>
    </row>
    <row r="16" spans="1:4" ht="40.5">
      <c r="A16" s="164" t="s">
        <v>487</v>
      </c>
      <c r="B16" s="122" t="s">
        <v>484</v>
      </c>
      <c r="C16" s="166">
        <v>160.9</v>
      </c>
      <c r="D16" s="139"/>
    </row>
    <row r="17" spans="1:3" s="141" customFormat="1" ht="40.5" hidden="1">
      <c r="A17" s="164" t="s">
        <v>472</v>
      </c>
      <c r="B17" s="179" t="s">
        <v>491</v>
      </c>
      <c r="C17" s="166">
        <f>C18</f>
        <v>0</v>
      </c>
    </row>
    <row r="18" spans="1:3" s="141" customFormat="1" ht="40.5" hidden="1">
      <c r="A18" s="164" t="s">
        <v>473</v>
      </c>
      <c r="B18" s="179" t="s">
        <v>477</v>
      </c>
      <c r="C18" s="166">
        <f>C19</f>
        <v>0</v>
      </c>
    </row>
    <row r="19" spans="1:3" s="141" customFormat="1" ht="60.75" hidden="1">
      <c r="A19" s="164" t="s">
        <v>474</v>
      </c>
      <c r="B19" s="179" t="s">
        <v>570</v>
      </c>
      <c r="C19" s="166"/>
    </row>
    <row r="20" spans="1:3" s="141" customFormat="1" ht="40.5" hidden="1">
      <c r="A20" s="164" t="s">
        <v>466</v>
      </c>
      <c r="B20" s="180" t="s">
        <v>401</v>
      </c>
      <c r="C20" s="165">
        <v>0</v>
      </c>
    </row>
    <row r="21" spans="1:3" s="141" customFormat="1" ht="18" customHeight="1" hidden="1">
      <c r="A21" s="164" t="s">
        <v>467</v>
      </c>
      <c r="B21" s="180" t="s">
        <v>413</v>
      </c>
      <c r="C21" s="165">
        <v>0</v>
      </c>
    </row>
    <row r="22" spans="1:3" s="141" customFormat="1" ht="18" customHeight="1" hidden="1">
      <c r="A22" s="401" t="s">
        <v>469</v>
      </c>
      <c r="B22" s="402" t="s">
        <v>470</v>
      </c>
      <c r="C22" s="167">
        <f>C23</f>
        <v>0</v>
      </c>
    </row>
    <row r="23" spans="1:3" s="141" customFormat="1" ht="18" customHeight="1" hidden="1">
      <c r="A23" s="401" t="s">
        <v>468</v>
      </c>
      <c r="B23" s="403" t="s">
        <v>465</v>
      </c>
      <c r="C23" s="167">
        <v>0</v>
      </c>
    </row>
    <row r="24" spans="1:3" ht="20.25">
      <c r="A24" s="400" t="s">
        <v>433</v>
      </c>
      <c r="B24" s="122" t="s">
        <v>575</v>
      </c>
      <c r="C24" s="165">
        <f>C27+C30</f>
        <v>122.39999999999999</v>
      </c>
    </row>
    <row r="25" spans="1:3" ht="40.5">
      <c r="A25" s="142" t="s">
        <v>439</v>
      </c>
      <c r="B25" s="181" t="s">
        <v>379</v>
      </c>
      <c r="C25" s="167">
        <f>C26</f>
        <v>3.8</v>
      </c>
    </row>
    <row r="26" spans="1:3" ht="40.5">
      <c r="A26" s="168" t="s">
        <v>440</v>
      </c>
      <c r="B26" s="181" t="s">
        <v>380</v>
      </c>
      <c r="C26" s="167">
        <f>SUM(C27:C27)</f>
        <v>3.8</v>
      </c>
    </row>
    <row r="27" spans="1:3" ht="60.75">
      <c r="A27" s="169" t="s">
        <v>368</v>
      </c>
      <c r="B27" s="182" t="s">
        <v>384</v>
      </c>
      <c r="C27" s="167">
        <v>3.8</v>
      </c>
    </row>
    <row r="28" spans="1:3" ht="40.5">
      <c r="A28" s="142" t="s">
        <v>441</v>
      </c>
      <c r="B28" s="181" t="s">
        <v>565</v>
      </c>
      <c r="C28" s="167">
        <f>C29</f>
        <v>118.6</v>
      </c>
    </row>
    <row r="29" spans="1:3" ht="60.75">
      <c r="A29" s="168" t="s">
        <v>442</v>
      </c>
      <c r="B29" s="181" t="s">
        <v>566</v>
      </c>
      <c r="C29" s="165">
        <f>C30</f>
        <v>118.6</v>
      </c>
    </row>
    <row r="30" spans="1:3" ht="81">
      <c r="A30" s="170" t="s">
        <v>377</v>
      </c>
      <c r="B30" s="182" t="s">
        <v>582</v>
      </c>
      <c r="C30" s="165">
        <v>118.6</v>
      </c>
    </row>
    <row r="31" spans="1:3" ht="40.5" hidden="1">
      <c r="A31" s="142" t="s">
        <v>378</v>
      </c>
      <c r="B31" s="181" t="s">
        <v>379</v>
      </c>
      <c r="C31" s="167">
        <v>0</v>
      </c>
    </row>
    <row r="32" spans="1:3" ht="40.5" hidden="1">
      <c r="A32" s="168" t="s">
        <v>346</v>
      </c>
      <c r="B32" s="181" t="s">
        <v>380</v>
      </c>
      <c r="C32" s="167">
        <v>0</v>
      </c>
    </row>
    <row r="33" spans="1:3" ht="60.75" hidden="1">
      <c r="A33" s="169" t="s">
        <v>368</v>
      </c>
      <c r="B33" s="182" t="s">
        <v>384</v>
      </c>
      <c r="C33" s="167">
        <v>0</v>
      </c>
    </row>
    <row r="34" spans="1:3" ht="20.25">
      <c r="A34" s="142" t="s">
        <v>434</v>
      </c>
      <c r="B34" s="183" t="s">
        <v>539</v>
      </c>
      <c r="C34" s="167">
        <f>C36</f>
        <v>9.6</v>
      </c>
    </row>
    <row r="35" spans="1:3" ht="60.75">
      <c r="A35" s="142" t="s">
        <v>443</v>
      </c>
      <c r="B35" s="183" t="s">
        <v>389</v>
      </c>
      <c r="C35" s="167">
        <f>C36</f>
        <v>9.6</v>
      </c>
    </row>
    <row r="36" spans="1:3" ht="60.75">
      <c r="A36" s="142" t="s">
        <v>428</v>
      </c>
      <c r="B36" s="122" t="s">
        <v>388</v>
      </c>
      <c r="C36" s="167">
        <f>C45+C47+C49</f>
        <v>9.6</v>
      </c>
    </row>
    <row r="37" spans="1:3" ht="18" customHeight="1" hidden="1">
      <c r="A37" s="223" t="s">
        <v>417</v>
      </c>
      <c r="B37" s="171" t="s">
        <v>418</v>
      </c>
      <c r="C37" s="215">
        <v>0</v>
      </c>
    </row>
    <row r="38" spans="1:3" ht="18" customHeight="1" hidden="1">
      <c r="A38" s="144" t="s">
        <v>364</v>
      </c>
      <c r="B38" s="173" t="s">
        <v>365</v>
      </c>
      <c r="C38" s="174"/>
    </row>
    <row r="39" spans="1:3" ht="18" customHeight="1" hidden="1">
      <c r="A39" s="175" t="s">
        <v>366</v>
      </c>
      <c r="B39" s="173" t="s">
        <v>367</v>
      </c>
      <c r="C39" s="174"/>
    </row>
    <row r="40" spans="1:3" ht="18" customHeight="1" hidden="1">
      <c r="A40" s="145" t="s">
        <v>368</v>
      </c>
      <c r="B40" s="176" t="s">
        <v>369</v>
      </c>
      <c r="C40" s="174"/>
    </row>
    <row r="41" spans="1:3" s="149" customFormat="1" ht="18" customHeight="1" hidden="1">
      <c r="A41" s="148"/>
      <c r="B41" s="131"/>
      <c r="C41" s="130"/>
    </row>
    <row r="42" spans="1:3" s="149" customFormat="1" ht="18" customHeight="1" hidden="1">
      <c r="A42" s="150" t="s">
        <v>48</v>
      </c>
      <c r="B42" s="129"/>
      <c r="C42" s="152" t="s">
        <v>178</v>
      </c>
    </row>
    <row r="43" ht="20.25" hidden="1"/>
    <row r="44" spans="1:9" ht="20.25" hidden="1">
      <c r="A44" s="146" t="s">
        <v>368</v>
      </c>
      <c r="B44" s="171"/>
      <c r="C44" s="172"/>
      <c r="D44" s="147"/>
      <c r="E44" s="149"/>
      <c r="F44" s="149"/>
      <c r="G44" s="149"/>
      <c r="H44" s="154"/>
      <c r="I44" s="149"/>
    </row>
    <row r="45" spans="1:8" ht="84" customHeight="1">
      <c r="A45" s="170" t="s">
        <v>377</v>
      </c>
      <c r="B45" s="213" t="s">
        <v>423</v>
      </c>
      <c r="C45" s="171">
        <v>2.3</v>
      </c>
      <c r="D45" s="147"/>
      <c r="E45" s="149"/>
      <c r="F45" s="149"/>
      <c r="G45" s="149"/>
      <c r="H45" s="149"/>
    </row>
    <row r="46" spans="1:3" ht="20.25" hidden="1">
      <c r="A46" s="549"/>
      <c r="B46" s="549"/>
      <c r="C46" s="549"/>
    </row>
    <row r="47" spans="1:8" ht="82.5" customHeight="1">
      <c r="A47" s="213"/>
      <c r="B47" s="217" t="s">
        <v>422</v>
      </c>
      <c r="C47" s="415">
        <v>7.3</v>
      </c>
      <c r="H47" s="216"/>
    </row>
    <row r="48" spans="1:3" ht="38.25" customHeight="1" hidden="1">
      <c r="A48" s="214" t="s">
        <v>535</v>
      </c>
      <c r="B48" s="214" t="s">
        <v>538</v>
      </c>
      <c r="C48" s="167">
        <f>C49</f>
        <v>0</v>
      </c>
    </row>
    <row r="49" spans="1:3" ht="44.25" customHeight="1" hidden="1">
      <c r="A49" s="146" t="s">
        <v>536</v>
      </c>
      <c r="B49" s="171" t="s">
        <v>534</v>
      </c>
      <c r="C49" s="215">
        <f>C50</f>
        <v>0</v>
      </c>
    </row>
    <row r="50" spans="1:3" ht="84.75" customHeight="1" hidden="1">
      <c r="A50" s="169" t="s">
        <v>368</v>
      </c>
      <c r="B50" s="481" t="s">
        <v>586</v>
      </c>
      <c r="C50" s="215"/>
    </row>
    <row r="51" ht="79.5" customHeight="1"/>
    <row r="52" spans="1:3" ht="20.25">
      <c r="A52" s="123" t="s">
        <v>177</v>
      </c>
      <c r="B52" s="124"/>
      <c r="C52" s="125"/>
    </row>
    <row r="53" spans="1:3" ht="20.25">
      <c r="A53" s="112" t="s">
        <v>48</v>
      </c>
      <c r="B53" s="115"/>
      <c r="C53" s="126" t="s">
        <v>574</v>
      </c>
    </row>
  </sheetData>
  <sheetProtection/>
  <mergeCells count="6">
    <mergeCell ref="B1:C1"/>
    <mergeCell ref="B2:C2"/>
    <mergeCell ref="B3:C3"/>
    <mergeCell ref="A5:C5"/>
    <mergeCell ref="A46:C46"/>
    <mergeCell ref="A4:C4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66"/>
  </sheetPr>
  <dimension ref="A1:H47"/>
  <sheetViews>
    <sheetView view="pageBreakPreview" zoomScale="60" zoomScaleNormal="77" zoomScalePageLayoutView="0" workbookViewId="0" topLeftCell="A12">
      <selection activeCell="E40" sqref="E40"/>
    </sheetView>
  </sheetViews>
  <sheetFormatPr defaultColWidth="9.125" defaultRowHeight="12.75"/>
  <cols>
    <col min="1" max="1" width="9.125" style="184" customWidth="1"/>
    <col min="2" max="2" width="125.75390625" style="184" customWidth="1"/>
    <col min="3" max="3" width="10.625" style="184" customWidth="1"/>
    <col min="4" max="4" width="10.00390625" style="184" customWidth="1"/>
    <col min="5" max="5" width="17.00390625" style="190" customWidth="1"/>
    <col min="6" max="7" width="9.125" style="185" customWidth="1"/>
    <col min="8" max="8" width="10.50390625" style="185" bestFit="1" customWidth="1"/>
    <col min="9" max="16384" width="9.125" style="185" customWidth="1"/>
  </cols>
  <sheetData>
    <row r="1" spans="2:5" ht="34.5" customHeight="1">
      <c r="B1" s="539"/>
      <c r="C1" s="539"/>
      <c r="D1" s="539"/>
      <c r="E1" s="539"/>
    </row>
    <row r="2" spans="1:5" ht="21.75" customHeight="1">
      <c r="A2" s="556" t="s">
        <v>592</v>
      </c>
      <c r="B2" s="556"/>
      <c r="C2" s="556"/>
      <c r="D2" s="556"/>
      <c r="E2" s="556"/>
    </row>
    <row r="3" spans="1:5" ht="16.5" customHeight="1">
      <c r="A3" s="186"/>
      <c r="B3" s="556" t="s">
        <v>435</v>
      </c>
      <c r="C3" s="540"/>
      <c r="D3" s="540"/>
      <c r="E3" s="540"/>
    </row>
    <row r="4" spans="1:5" ht="18.75" customHeight="1">
      <c r="A4" s="186"/>
      <c r="B4" s="556" t="s">
        <v>48</v>
      </c>
      <c r="C4" s="540"/>
      <c r="D4" s="540"/>
      <c r="E4" s="540"/>
    </row>
    <row r="5" spans="1:5" ht="21" customHeight="1">
      <c r="A5" s="186"/>
      <c r="B5" s="489" t="s">
        <v>596</v>
      </c>
      <c r="C5" s="489"/>
      <c r="D5" s="489"/>
      <c r="E5" s="489"/>
    </row>
    <row r="6" spans="2:5" ht="63.75" customHeight="1">
      <c r="B6" s="489" t="s">
        <v>555</v>
      </c>
      <c r="C6" s="489"/>
      <c r="D6" s="489"/>
      <c r="E6" s="489"/>
    </row>
    <row r="7" spans="2:5" ht="26.25" customHeight="1" hidden="1">
      <c r="B7" s="555" t="s">
        <v>528</v>
      </c>
      <c r="C7" s="555"/>
      <c r="D7" s="555"/>
      <c r="E7" s="555"/>
    </row>
    <row r="8" ht="0.75" customHeight="1" hidden="1">
      <c r="E8" s="187"/>
    </row>
    <row r="9" spans="1:5" ht="26.25" customHeight="1">
      <c r="A9" s="556" t="s">
        <v>583</v>
      </c>
      <c r="B9" s="557"/>
      <c r="C9" s="557"/>
      <c r="D9" s="557"/>
      <c r="E9" s="557"/>
    </row>
    <row r="10" spans="1:5" ht="62.25" customHeight="1">
      <c r="A10" s="558" t="s">
        <v>577</v>
      </c>
      <c r="B10" s="558"/>
      <c r="C10" s="558"/>
      <c r="D10" s="558"/>
      <c r="E10" s="558"/>
    </row>
    <row r="11" ht="20.25">
      <c r="E11" s="132" t="s">
        <v>47</v>
      </c>
    </row>
    <row r="12" spans="1:5" ht="45.75" customHeight="1">
      <c r="A12" s="416" t="s">
        <v>19</v>
      </c>
      <c r="B12" s="272" t="s">
        <v>31</v>
      </c>
      <c r="C12" s="272" t="s">
        <v>60</v>
      </c>
      <c r="D12" s="272" t="s">
        <v>13</v>
      </c>
      <c r="E12" s="273" t="s">
        <v>3</v>
      </c>
    </row>
    <row r="13" spans="1:5" ht="20.25">
      <c r="A13" s="418">
        <v>1</v>
      </c>
      <c r="B13" s="418">
        <v>2</v>
      </c>
      <c r="C13" s="418">
        <v>3</v>
      </c>
      <c r="D13" s="418">
        <v>4</v>
      </c>
      <c r="E13" s="418">
        <v>5</v>
      </c>
    </row>
    <row r="14" spans="1:8" s="188" customFormat="1" ht="23.25">
      <c r="A14" s="274"/>
      <c r="B14" s="275" t="s">
        <v>39</v>
      </c>
      <c r="C14" s="274"/>
      <c r="D14" s="274"/>
      <c r="E14" s="419">
        <f>E16+E24+E26+E30+E33+E39+E41</f>
        <v>11099.400000000001</v>
      </c>
      <c r="H14" s="475"/>
    </row>
    <row r="15" spans="1:5" ht="23.25">
      <c r="A15" s="274"/>
      <c r="B15" s="276" t="s">
        <v>40</v>
      </c>
      <c r="C15" s="274"/>
      <c r="D15" s="274"/>
      <c r="E15" s="420"/>
    </row>
    <row r="16" spans="1:5" ht="22.5">
      <c r="A16" s="277">
        <v>1</v>
      </c>
      <c r="B16" s="278" t="s">
        <v>26</v>
      </c>
      <c r="C16" s="279" t="s">
        <v>16</v>
      </c>
      <c r="D16" s="279" t="s">
        <v>235</v>
      </c>
      <c r="E16" s="421">
        <f>E17+E18+E19+E22+E23+E21+E20</f>
        <v>4850.1</v>
      </c>
    </row>
    <row r="17" spans="1:5" ht="46.5">
      <c r="A17" s="274"/>
      <c r="B17" s="280" t="s">
        <v>1</v>
      </c>
      <c r="C17" s="281" t="s">
        <v>16</v>
      </c>
      <c r="D17" s="281" t="s">
        <v>17</v>
      </c>
      <c r="E17" s="420">
        <f>'ПРИЛОЖЕНИЕ 5'!H21</f>
        <v>778.5</v>
      </c>
    </row>
    <row r="18" spans="1:5" ht="70.5">
      <c r="A18" s="274"/>
      <c r="B18" s="280" t="s">
        <v>44</v>
      </c>
      <c r="C18" s="281" t="s">
        <v>16</v>
      </c>
      <c r="D18" s="281" t="s">
        <v>20</v>
      </c>
      <c r="E18" s="420">
        <f>'ПРИЛОЖЕНИЕ 5'!H27</f>
        <v>3470.3</v>
      </c>
    </row>
    <row r="19" spans="1:5" ht="46.5">
      <c r="A19" s="274"/>
      <c r="B19" s="280" t="s">
        <v>21</v>
      </c>
      <c r="C19" s="281" t="s">
        <v>16</v>
      </c>
      <c r="D19" s="281" t="s">
        <v>8</v>
      </c>
      <c r="E19" s="420">
        <f>'ПРИЛОЖЕНИЕ 5'!H18+'ПРИЛОЖЕНИЕ 5'!H42</f>
        <v>27.6</v>
      </c>
    </row>
    <row r="20" spans="1:5" ht="23.25" hidden="1">
      <c r="A20" s="274"/>
      <c r="B20" s="280" t="s">
        <v>236</v>
      </c>
      <c r="C20" s="281" t="s">
        <v>16</v>
      </c>
      <c r="D20" s="281" t="s">
        <v>6</v>
      </c>
      <c r="E20" s="420">
        <f>'ПРИЛОЖЕНИЕ 5'!H48</f>
        <v>0</v>
      </c>
    </row>
    <row r="21" spans="1:5" ht="23.25" hidden="1">
      <c r="A21" s="274"/>
      <c r="B21" s="280" t="s">
        <v>236</v>
      </c>
      <c r="C21" s="281" t="s">
        <v>16</v>
      </c>
      <c r="D21" s="281" t="s">
        <v>6</v>
      </c>
      <c r="E21" s="420">
        <f>'ПРИЛОЖЕНИЕ 5'!H49</f>
        <v>0</v>
      </c>
    </row>
    <row r="22" spans="1:5" ht="23.25">
      <c r="A22" s="274"/>
      <c r="B22" s="280" t="s">
        <v>35</v>
      </c>
      <c r="C22" s="281" t="s">
        <v>16</v>
      </c>
      <c r="D22" s="281" t="s">
        <v>9</v>
      </c>
      <c r="E22" s="420">
        <f>'ПРИЛОЖЕНИЕ 5'!H59</f>
        <v>5</v>
      </c>
    </row>
    <row r="23" spans="1:5" s="191" customFormat="1" ht="23.25">
      <c r="A23" s="274"/>
      <c r="B23" s="280" t="s">
        <v>36</v>
      </c>
      <c r="C23" s="281" t="s">
        <v>16</v>
      </c>
      <c r="D23" s="281" t="s">
        <v>24</v>
      </c>
      <c r="E23" s="420">
        <f>'ПРИЛОЖЕНИЕ 5'!H60</f>
        <v>568.7</v>
      </c>
    </row>
    <row r="24" spans="1:5" s="191" customFormat="1" ht="22.5">
      <c r="A24" s="277">
        <v>2</v>
      </c>
      <c r="B24" s="278" t="s">
        <v>33</v>
      </c>
      <c r="C24" s="279" t="s">
        <v>17</v>
      </c>
      <c r="D24" s="279" t="s">
        <v>235</v>
      </c>
      <c r="E24" s="421">
        <f>SUM(E25:E25)</f>
        <v>118.6</v>
      </c>
    </row>
    <row r="25" spans="1:5" s="191" customFormat="1" ht="33" customHeight="1">
      <c r="A25" s="274"/>
      <c r="B25" s="280" t="s">
        <v>34</v>
      </c>
      <c r="C25" s="281" t="s">
        <v>17</v>
      </c>
      <c r="D25" s="281" t="s">
        <v>18</v>
      </c>
      <c r="E25" s="420">
        <v>118.6</v>
      </c>
    </row>
    <row r="26" spans="1:5" ht="22.5">
      <c r="A26" s="277">
        <v>3</v>
      </c>
      <c r="B26" s="278" t="s">
        <v>37</v>
      </c>
      <c r="C26" s="279" t="s">
        <v>18</v>
      </c>
      <c r="D26" s="279" t="s">
        <v>235</v>
      </c>
      <c r="E26" s="421">
        <f>SUM(E27:E29)</f>
        <v>9.6</v>
      </c>
    </row>
    <row r="27" spans="1:5" ht="46.5">
      <c r="A27" s="274"/>
      <c r="B27" s="280" t="s">
        <v>521</v>
      </c>
      <c r="C27" s="281" t="s">
        <v>18</v>
      </c>
      <c r="D27" s="281" t="s">
        <v>7</v>
      </c>
      <c r="E27" s="420">
        <v>2.3</v>
      </c>
    </row>
    <row r="28" spans="1:5" ht="23.25" hidden="1">
      <c r="A28" s="274"/>
      <c r="B28" s="280" t="s">
        <v>49</v>
      </c>
      <c r="C28" s="281" t="s">
        <v>18</v>
      </c>
      <c r="D28" s="281" t="s">
        <v>7</v>
      </c>
      <c r="E28" s="420">
        <f>'ПРИЛОЖЕНИЕ 5'!H117</f>
        <v>0</v>
      </c>
    </row>
    <row r="29" spans="1:5" ht="46.5">
      <c r="A29" s="274"/>
      <c r="B29" s="280" t="s">
        <v>46</v>
      </c>
      <c r="C29" s="281" t="s">
        <v>18</v>
      </c>
      <c r="D29" s="281" t="s">
        <v>4</v>
      </c>
      <c r="E29" s="420">
        <v>7.3</v>
      </c>
    </row>
    <row r="30" spans="1:5" ht="22.5">
      <c r="A30" s="277">
        <v>4</v>
      </c>
      <c r="B30" s="278" t="s">
        <v>38</v>
      </c>
      <c r="C30" s="279" t="s">
        <v>20</v>
      </c>
      <c r="D30" s="279" t="s">
        <v>235</v>
      </c>
      <c r="E30" s="421">
        <f>E31+E32</f>
        <v>3698.8</v>
      </c>
    </row>
    <row r="31" spans="1:5" ht="23.25">
      <c r="A31" s="274"/>
      <c r="B31" s="282" t="s">
        <v>25</v>
      </c>
      <c r="C31" s="283" t="s">
        <v>20</v>
      </c>
      <c r="D31" s="283" t="s">
        <v>11</v>
      </c>
      <c r="E31" s="420">
        <f>'ПРИЛОЖЕНИЕ 5'!H130</f>
        <v>3643.8</v>
      </c>
    </row>
    <row r="32" spans="1:5" ht="23.25">
      <c r="A32" s="274"/>
      <c r="B32" s="282" t="s">
        <v>69</v>
      </c>
      <c r="C32" s="283" t="s">
        <v>20</v>
      </c>
      <c r="D32" s="283" t="s">
        <v>70</v>
      </c>
      <c r="E32" s="420">
        <v>55</v>
      </c>
    </row>
    <row r="33" spans="1:5" ht="22.5">
      <c r="A33" s="277">
        <v>5</v>
      </c>
      <c r="B33" s="278" t="s">
        <v>2</v>
      </c>
      <c r="C33" s="279" t="s">
        <v>5</v>
      </c>
      <c r="D33" s="279" t="s">
        <v>235</v>
      </c>
      <c r="E33" s="421">
        <f>E34+E35+E36</f>
        <v>436.8</v>
      </c>
    </row>
    <row r="34" spans="1:5" ht="21" customHeight="1">
      <c r="A34" s="277"/>
      <c r="B34" s="284" t="s">
        <v>58</v>
      </c>
      <c r="C34" s="281" t="s">
        <v>5</v>
      </c>
      <c r="D34" s="281" t="s">
        <v>17</v>
      </c>
      <c r="E34" s="420">
        <f>'ПРИЛОЖЕНИЕ 5'!H184</f>
        <v>7.3</v>
      </c>
    </row>
    <row r="35" spans="1:5" ht="24" customHeight="1">
      <c r="A35" s="277"/>
      <c r="B35" s="280" t="s">
        <v>50</v>
      </c>
      <c r="C35" s="281" t="s">
        <v>5</v>
      </c>
      <c r="D35" s="281" t="s">
        <v>18</v>
      </c>
      <c r="E35" s="420">
        <f>'ПРИЛОЖЕНИЕ 5'!H190</f>
        <v>429.5</v>
      </c>
    </row>
    <row r="36" spans="1:5" ht="23.25" hidden="1">
      <c r="A36" s="274"/>
      <c r="B36" s="285" t="s">
        <v>213</v>
      </c>
      <c r="C36" s="281" t="s">
        <v>5</v>
      </c>
      <c r="D36" s="281" t="s">
        <v>5</v>
      </c>
      <c r="E36" s="422">
        <v>0</v>
      </c>
    </row>
    <row r="37" spans="1:5" ht="28.5" customHeight="1" hidden="1">
      <c r="A37" s="277">
        <v>6</v>
      </c>
      <c r="B37" s="278" t="s">
        <v>23</v>
      </c>
      <c r="C37" s="279" t="s">
        <v>6</v>
      </c>
      <c r="D37" s="279" t="s">
        <v>235</v>
      </c>
      <c r="E37" s="421">
        <f>SUM(E38:E38)</f>
        <v>0</v>
      </c>
    </row>
    <row r="38" spans="1:5" ht="26.25" customHeight="1" hidden="1">
      <c r="A38" s="286"/>
      <c r="B38" s="287" t="s">
        <v>43</v>
      </c>
      <c r="C38" s="288" t="s">
        <v>6</v>
      </c>
      <c r="D38" s="288" t="s">
        <v>6</v>
      </c>
      <c r="E38" s="423">
        <v>0</v>
      </c>
    </row>
    <row r="39" spans="1:5" ht="22.5">
      <c r="A39" s="277">
        <v>6</v>
      </c>
      <c r="B39" s="278" t="s">
        <v>0</v>
      </c>
      <c r="C39" s="279" t="s">
        <v>10</v>
      </c>
      <c r="D39" s="279" t="s">
        <v>235</v>
      </c>
      <c r="E39" s="421">
        <f>E40</f>
        <v>1985.5</v>
      </c>
    </row>
    <row r="40" spans="1:5" s="184" customFormat="1" ht="23.25">
      <c r="A40" s="289"/>
      <c r="B40" s="290" t="s">
        <v>45</v>
      </c>
      <c r="C40" s="291" t="s">
        <v>10</v>
      </c>
      <c r="D40" s="291" t="s">
        <v>16</v>
      </c>
      <c r="E40" s="424">
        <f>'ПРИЛОЖЕНИЕ 5'!H219</f>
        <v>1985.5</v>
      </c>
    </row>
    <row r="41" spans="1:5" s="184" customFormat="1" ht="39" hidden="1">
      <c r="A41" s="189">
        <v>7</v>
      </c>
      <c r="B41" s="192" t="s">
        <v>392</v>
      </c>
      <c r="C41" s="111">
        <v>14</v>
      </c>
      <c r="D41" s="109" t="s">
        <v>235</v>
      </c>
      <c r="E41" s="110">
        <f>E42</f>
        <v>0</v>
      </c>
    </row>
    <row r="42" spans="1:5" s="184" customFormat="1" ht="20.25" hidden="1">
      <c r="A42" s="189"/>
      <c r="B42" s="193" t="s">
        <v>393</v>
      </c>
      <c r="C42" s="107" t="s">
        <v>4</v>
      </c>
      <c r="D42" s="107" t="s">
        <v>18</v>
      </c>
      <c r="E42" s="108"/>
    </row>
    <row r="43" spans="1:5" s="184" customFormat="1" ht="42.75" customHeight="1">
      <c r="A43" s="409"/>
      <c r="B43" s="407"/>
      <c r="C43" s="410"/>
      <c r="D43" s="410"/>
      <c r="E43" s="411"/>
    </row>
    <row r="44" spans="1:5" s="184" customFormat="1" ht="24.75" customHeight="1">
      <c r="A44" s="553"/>
      <c r="B44" s="554"/>
      <c r="C44" s="410"/>
      <c r="D44" s="410"/>
      <c r="E44" s="411"/>
    </row>
    <row r="45" spans="1:4" s="149" customFormat="1" ht="18" customHeight="1">
      <c r="A45" s="148" t="s">
        <v>177</v>
      </c>
      <c r="B45" s="131"/>
      <c r="C45" s="130"/>
      <c r="D45" s="131"/>
    </row>
    <row r="46" spans="1:5" s="149" customFormat="1" ht="20.25">
      <c r="A46" s="551" t="s">
        <v>585</v>
      </c>
      <c r="B46" s="552"/>
      <c r="C46" s="552"/>
      <c r="D46" s="552"/>
      <c r="E46" s="552"/>
    </row>
    <row r="47" spans="1:3" ht="23.25">
      <c r="A47" s="412"/>
      <c r="B47" s="412"/>
      <c r="C47" s="412"/>
    </row>
  </sheetData>
  <sheetProtection/>
  <mergeCells count="11">
    <mergeCell ref="B4:E4"/>
    <mergeCell ref="A46:E46"/>
    <mergeCell ref="A44:B44"/>
    <mergeCell ref="B1:E1"/>
    <mergeCell ref="B6:E6"/>
    <mergeCell ref="B7:E7"/>
    <mergeCell ref="A9:E9"/>
    <mergeCell ref="A10:E10"/>
    <mergeCell ref="A2:E2"/>
    <mergeCell ref="B5:E5"/>
    <mergeCell ref="B3:E3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5"/>
  <sheetViews>
    <sheetView tabSelected="1" view="pageBreakPreview" zoomScale="60" zoomScaleNormal="70" workbookViewId="0" topLeftCell="A33">
      <selection activeCell="E132" sqref="E132"/>
    </sheetView>
  </sheetViews>
  <sheetFormatPr defaultColWidth="9.125" defaultRowHeight="12.75"/>
  <cols>
    <col min="1" max="1" width="7.875" style="35" customWidth="1"/>
    <col min="2" max="2" width="124.375" style="51" customWidth="1"/>
    <col min="3" max="3" width="25.50390625" style="52" customWidth="1"/>
    <col min="4" max="4" width="11.50390625" style="52" customWidth="1"/>
    <col min="5" max="5" width="22.00390625" style="11" customWidth="1"/>
    <col min="6" max="16384" width="9.125" style="11" customWidth="1"/>
  </cols>
  <sheetData>
    <row r="1" spans="2:5" ht="48.75" customHeight="1">
      <c r="B1" s="488"/>
      <c r="C1" s="488"/>
      <c r="D1" s="488"/>
      <c r="E1" s="488"/>
    </row>
    <row r="2" spans="2:5" ht="69" customHeight="1">
      <c r="B2" s="489" t="s">
        <v>593</v>
      </c>
      <c r="C2" s="489"/>
      <c r="D2" s="489"/>
      <c r="E2" s="489"/>
    </row>
    <row r="3" spans="2:5" ht="22.5" customHeight="1">
      <c r="B3" s="488" t="s">
        <v>596</v>
      </c>
      <c r="C3" s="542"/>
      <c r="D3" s="542"/>
      <c r="E3" s="542"/>
    </row>
    <row r="4" spans="2:5" ht="63.75" customHeight="1">
      <c r="B4" s="489" t="s">
        <v>556</v>
      </c>
      <c r="C4" s="489"/>
      <c r="D4" s="489"/>
      <c r="E4" s="489"/>
    </row>
    <row r="5" spans="2:5" ht="41.25" customHeight="1">
      <c r="B5" s="224"/>
      <c r="C5" s="489" t="s">
        <v>583</v>
      </c>
      <c r="D5" s="542"/>
      <c r="E5" s="542"/>
    </row>
    <row r="6" spans="1:5" ht="94.5" customHeight="1">
      <c r="A6" s="559" t="s">
        <v>576</v>
      </c>
      <c r="B6" s="559"/>
      <c r="C6" s="559"/>
      <c r="D6" s="559"/>
      <c r="E6" s="559"/>
    </row>
    <row r="7" spans="1:5" ht="33" customHeight="1">
      <c r="A7" s="36"/>
      <c r="B7" s="37"/>
      <c r="C7" s="34"/>
      <c r="D7" s="36"/>
      <c r="E7" s="38" t="s">
        <v>47</v>
      </c>
    </row>
    <row r="8" spans="1:5" ht="18.75" customHeight="1">
      <c r="A8" s="39"/>
      <c r="B8" s="295"/>
      <c r="C8" s="296"/>
      <c r="D8" s="296"/>
      <c r="E8" s="560" t="s">
        <v>175</v>
      </c>
    </row>
    <row r="9" spans="1:5" ht="23.25">
      <c r="A9" s="42" t="s">
        <v>41</v>
      </c>
      <c r="B9" s="297" t="s">
        <v>31</v>
      </c>
      <c r="C9" s="298" t="s">
        <v>14</v>
      </c>
      <c r="D9" s="298" t="s">
        <v>15</v>
      </c>
      <c r="E9" s="561"/>
    </row>
    <row r="10" spans="1:5" ht="23.25">
      <c r="A10" s="45">
        <v>1</v>
      </c>
      <c r="B10" s="299">
        <v>2</v>
      </c>
      <c r="C10" s="298" t="s">
        <v>27</v>
      </c>
      <c r="D10" s="300" t="s">
        <v>42</v>
      </c>
      <c r="E10" s="301">
        <v>5</v>
      </c>
    </row>
    <row r="11" spans="1:5" ht="23.25">
      <c r="A11" s="45"/>
      <c r="B11" s="302" t="s">
        <v>89</v>
      </c>
      <c r="C11" s="303"/>
      <c r="D11" s="304"/>
      <c r="E11" s="425">
        <f>E12+E61+E86+E96+E132+E170+E175+E74+E81+E91</f>
        <v>11099.4</v>
      </c>
    </row>
    <row r="12" spans="1:7" ht="49.5" customHeight="1">
      <c r="A12" s="337">
        <v>1</v>
      </c>
      <c r="B12" s="305" t="s">
        <v>179</v>
      </c>
      <c r="C12" s="306" t="s">
        <v>94</v>
      </c>
      <c r="D12" s="307"/>
      <c r="E12" s="425">
        <f>'ПРИЛОЖЕНИЕ 5'!H220</f>
        <v>1985.5</v>
      </c>
      <c r="F12" s="49"/>
      <c r="G12" s="49"/>
    </row>
    <row r="13" spans="1:7" ht="47.25" customHeight="1">
      <c r="A13" s="337"/>
      <c r="B13" s="308" t="s">
        <v>90</v>
      </c>
      <c r="C13" s="307" t="s">
        <v>95</v>
      </c>
      <c r="D13" s="307"/>
      <c r="E13" s="426">
        <f>E14+E34</f>
        <v>1520.5</v>
      </c>
      <c r="F13" s="32"/>
      <c r="G13" s="32"/>
    </row>
    <row r="14" spans="1:7" ht="27" customHeight="1">
      <c r="A14" s="337"/>
      <c r="B14" s="308" t="s">
        <v>96</v>
      </c>
      <c r="C14" s="309" t="s">
        <v>97</v>
      </c>
      <c r="D14" s="307"/>
      <c r="E14" s="426">
        <f>'ПРИЛОЖЕНИЕ 5'!H222</f>
        <v>1490.5</v>
      </c>
      <c r="F14" s="32"/>
      <c r="G14" s="32"/>
    </row>
    <row r="15" spans="1:7" ht="72.75" customHeight="1">
      <c r="A15" s="337"/>
      <c r="B15" s="310" t="s">
        <v>532</v>
      </c>
      <c r="C15" s="307" t="s">
        <v>98</v>
      </c>
      <c r="D15" s="307"/>
      <c r="E15" s="426">
        <f>'ПРИЛОЖЕНИЕ 5'!H223</f>
        <v>1490.5</v>
      </c>
      <c r="F15" s="32"/>
      <c r="G15" s="32"/>
    </row>
    <row r="16" spans="1:7" ht="96.75" customHeight="1">
      <c r="A16" s="337"/>
      <c r="B16" s="311" t="s">
        <v>62</v>
      </c>
      <c r="C16" s="307" t="s">
        <v>98</v>
      </c>
      <c r="D16" s="307" t="s">
        <v>63</v>
      </c>
      <c r="E16" s="426">
        <f>'ПРИЛОЖЕНИЕ 5'!H224</f>
        <v>1133.4</v>
      </c>
      <c r="F16" s="32"/>
      <c r="G16" s="32"/>
    </row>
    <row r="17" spans="1:7" ht="45" customHeight="1" hidden="1">
      <c r="A17" s="337"/>
      <c r="B17" s="311" t="s">
        <v>174</v>
      </c>
      <c r="C17" s="307" t="s">
        <v>444</v>
      </c>
      <c r="D17" s="307" t="s">
        <v>64</v>
      </c>
      <c r="E17" s="426">
        <f>'ПРИЛОЖЕНИЕ 5'!H225</f>
        <v>0</v>
      </c>
      <c r="F17" s="32"/>
      <c r="G17" s="32"/>
    </row>
    <row r="18" spans="1:7" ht="30" customHeight="1" hidden="1">
      <c r="A18" s="337"/>
      <c r="B18" s="311" t="s">
        <v>68</v>
      </c>
      <c r="C18" s="307" t="s">
        <v>444</v>
      </c>
      <c r="D18" s="307" t="s">
        <v>65</v>
      </c>
      <c r="E18" s="426">
        <f>'ПРИЛОЖЕНИЕ 5'!H226</f>
        <v>0</v>
      </c>
      <c r="F18" s="32"/>
      <c r="G18" s="32"/>
    </row>
    <row r="19" spans="1:7" ht="30" customHeight="1" hidden="1">
      <c r="A19" s="337"/>
      <c r="B19" s="312" t="s">
        <v>258</v>
      </c>
      <c r="C19" s="307" t="s">
        <v>444</v>
      </c>
      <c r="D19" s="307"/>
      <c r="E19" s="426">
        <f>E20</f>
        <v>0</v>
      </c>
      <c r="F19" s="32"/>
      <c r="G19" s="32"/>
    </row>
    <row r="20" spans="1:7" ht="42" customHeight="1" hidden="1">
      <c r="A20" s="337"/>
      <c r="B20" s="313" t="s">
        <v>174</v>
      </c>
      <c r="C20" s="307" t="s">
        <v>444</v>
      </c>
      <c r="D20" s="307" t="s">
        <v>64</v>
      </c>
      <c r="E20" s="426">
        <f>'ПРИЛОЖЕНИЕ 5'!H228</f>
        <v>0</v>
      </c>
      <c r="F20" s="32"/>
      <c r="G20" s="32"/>
    </row>
    <row r="21" spans="1:7" ht="27" customHeight="1" hidden="1">
      <c r="A21" s="337"/>
      <c r="B21" s="312" t="s">
        <v>402</v>
      </c>
      <c r="C21" s="307" t="s">
        <v>444</v>
      </c>
      <c r="D21" s="307"/>
      <c r="E21" s="426">
        <f>E22</f>
        <v>0</v>
      </c>
      <c r="F21" s="32"/>
      <c r="G21" s="32"/>
    </row>
    <row r="22" spans="1:7" ht="59.25" customHeight="1" hidden="1">
      <c r="A22" s="337"/>
      <c r="B22" s="311" t="s">
        <v>62</v>
      </c>
      <c r="C22" s="307" t="s">
        <v>444</v>
      </c>
      <c r="D22" s="307" t="s">
        <v>63</v>
      </c>
      <c r="E22" s="426">
        <f>'ПРИЛОЖЕНИЕ 5'!H230</f>
        <v>0</v>
      </c>
      <c r="F22" s="32"/>
      <c r="G22" s="32"/>
    </row>
    <row r="23" spans="1:7" ht="59.25" customHeight="1" hidden="1">
      <c r="A23" s="337"/>
      <c r="B23" s="314" t="s">
        <v>258</v>
      </c>
      <c r="C23" s="307" t="s">
        <v>444</v>
      </c>
      <c r="D23" s="307"/>
      <c r="E23" s="426">
        <v>0</v>
      </c>
      <c r="F23" s="32"/>
      <c r="G23" s="32"/>
    </row>
    <row r="24" spans="1:7" ht="59.25" customHeight="1" hidden="1">
      <c r="A24" s="337"/>
      <c r="B24" s="315" t="s">
        <v>174</v>
      </c>
      <c r="C24" s="307" t="s">
        <v>444</v>
      </c>
      <c r="D24" s="307" t="s">
        <v>64</v>
      </c>
      <c r="E24" s="426">
        <v>0</v>
      </c>
      <c r="F24" s="32"/>
      <c r="G24" s="32"/>
    </row>
    <row r="25" spans="1:7" ht="41.25" customHeight="1" hidden="1">
      <c r="A25" s="337"/>
      <c r="B25" s="312" t="s">
        <v>402</v>
      </c>
      <c r="C25" s="307" t="s">
        <v>444</v>
      </c>
      <c r="D25" s="307"/>
      <c r="E25" s="426">
        <f>E26</f>
        <v>0</v>
      </c>
      <c r="F25" s="32"/>
      <c r="G25" s="32"/>
    </row>
    <row r="26" spans="1:7" ht="59.25" customHeight="1" hidden="1">
      <c r="A26" s="337"/>
      <c r="B26" s="311" t="s">
        <v>62</v>
      </c>
      <c r="C26" s="307" t="s">
        <v>444</v>
      </c>
      <c r="D26" s="307" t="s">
        <v>63</v>
      </c>
      <c r="E26" s="426">
        <f>'ПРИЛОЖЕНИЕ 5'!H232</f>
        <v>0</v>
      </c>
      <c r="F26" s="32"/>
      <c r="G26" s="32"/>
    </row>
    <row r="27" spans="1:7" ht="41.25" customHeight="1" hidden="1">
      <c r="A27" s="337"/>
      <c r="B27" s="311" t="s">
        <v>174</v>
      </c>
      <c r="C27" s="307" t="s">
        <v>444</v>
      </c>
      <c r="D27" s="307" t="s">
        <v>64</v>
      </c>
      <c r="E27" s="426">
        <v>0</v>
      </c>
      <c r="F27" s="32"/>
      <c r="G27" s="32"/>
    </row>
    <row r="28" spans="1:7" ht="25.5" customHeight="1" hidden="1">
      <c r="A28" s="337"/>
      <c r="B28" s="311" t="s">
        <v>68</v>
      </c>
      <c r="C28" s="307" t="s">
        <v>444</v>
      </c>
      <c r="D28" s="307" t="s">
        <v>65</v>
      </c>
      <c r="E28" s="426">
        <v>0</v>
      </c>
      <c r="F28" s="32"/>
      <c r="G28" s="32"/>
    </row>
    <row r="29" spans="1:7" ht="63" customHeight="1">
      <c r="A29" s="337"/>
      <c r="B29" s="311" t="s">
        <v>174</v>
      </c>
      <c r="C29" s="307" t="s">
        <v>98</v>
      </c>
      <c r="D29" s="307" t="s">
        <v>64</v>
      </c>
      <c r="E29" s="426">
        <f>'ПРИЛОЖЕНИЕ 5'!H235</f>
        <v>357.1</v>
      </c>
      <c r="F29" s="32"/>
      <c r="G29" s="32"/>
    </row>
    <row r="30" spans="1:7" ht="25.5" customHeight="1" hidden="1">
      <c r="A30" s="337"/>
      <c r="B30" s="311" t="s">
        <v>68</v>
      </c>
      <c r="C30" s="307" t="s">
        <v>98</v>
      </c>
      <c r="D30" s="307" t="s">
        <v>65</v>
      </c>
      <c r="E30" s="426"/>
      <c r="F30" s="32"/>
      <c r="G30" s="32"/>
    </row>
    <row r="31" spans="1:7" ht="59.25" customHeight="1" hidden="1">
      <c r="A31" s="337"/>
      <c r="B31" s="311" t="s">
        <v>588</v>
      </c>
      <c r="C31" s="307" t="s">
        <v>587</v>
      </c>
      <c r="D31" s="307"/>
      <c r="E31" s="426">
        <f>E32</f>
        <v>0</v>
      </c>
      <c r="F31" s="32"/>
      <c r="G31" s="32"/>
    </row>
    <row r="32" spans="1:7" ht="54" customHeight="1" hidden="1">
      <c r="A32" s="337"/>
      <c r="B32" s="311" t="s">
        <v>174</v>
      </c>
      <c r="C32" s="307" t="s">
        <v>587</v>
      </c>
      <c r="D32" s="307" t="s">
        <v>64</v>
      </c>
      <c r="E32" s="426"/>
      <c r="F32" s="32"/>
      <c r="G32" s="32"/>
    </row>
    <row r="33" spans="1:7" ht="51" customHeight="1">
      <c r="A33" s="337"/>
      <c r="B33" s="311" t="s">
        <v>100</v>
      </c>
      <c r="C33" s="307" t="s">
        <v>101</v>
      </c>
      <c r="D33" s="307"/>
      <c r="E33" s="426">
        <f>E34</f>
        <v>30</v>
      </c>
      <c r="F33" s="32"/>
      <c r="G33" s="32"/>
    </row>
    <row r="34" spans="1:7" ht="70.5">
      <c r="A34" s="337"/>
      <c r="B34" s="308" t="s">
        <v>248</v>
      </c>
      <c r="C34" s="307" t="s">
        <v>102</v>
      </c>
      <c r="D34" s="307"/>
      <c r="E34" s="426">
        <f>E35</f>
        <v>30</v>
      </c>
      <c r="F34" s="32"/>
      <c r="G34" s="32"/>
    </row>
    <row r="35" spans="1:7" ht="21.75" customHeight="1">
      <c r="A35" s="337"/>
      <c r="B35" s="316" t="s">
        <v>67</v>
      </c>
      <c r="C35" s="307" t="s">
        <v>102</v>
      </c>
      <c r="D35" s="307" t="s">
        <v>66</v>
      </c>
      <c r="E35" s="426">
        <f>'ПРИЛОЖЕНИЕ 5'!H241</f>
        <v>30</v>
      </c>
      <c r="F35" s="32"/>
      <c r="G35" s="32"/>
    </row>
    <row r="36" spans="1:7" ht="28.5" customHeight="1">
      <c r="A36" s="337"/>
      <c r="B36" s="311" t="s">
        <v>85</v>
      </c>
      <c r="C36" s="307" t="s">
        <v>445</v>
      </c>
      <c r="D36" s="307"/>
      <c r="E36" s="427">
        <f>E37</f>
        <v>465</v>
      </c>
      <c r="F36" s="32"/>
      <c r="G36" s="32"/>
    </row>
    <row r="37" spans="1:7" ht="26.25" customHeight="1">
      <c r="A37" s="337"/>
      <c r="B37" s="311" t="s">
        <v>104</v>
      </c>
      <c r="C37" s="307" t="s">
        <v>105</v>
      </c>
      <c r="D37" s="307"/>
      <c r="E37" s="426">
        <f>E38</f>
        <v>465</v>
      </c>
      <c r="F37" s="32"/>
      <c r="G37" s="32"/>
    </row>
    <row r="38" spans="1:7" ht="83.25" customHeight="1">
      <c r="A38" s="337"/>
      <c r="B38" s="310" t="s">
        <v>532</v>
      </c>
      <c r="C38" s="307" t="s">
        <v>106</v>
      </c>
      <c r="D38" s="307"/>
      <c r="E38" s="426">
        <f>E39+E59+E60</f>
        <v>465</v>
      </c>
      <c r="F38" s="32"/>
      <c r="G38" s="32"/>
    </row>
    <row r="39" spans="1:7" ht="75" customHeight="1">
      <c r="A39" s="337"/>
      <c r="B39" s="311" t="s">
        <v>62</v>
      </c>
      <c r="C39" s="307" t="s">
        <v>106</v>
      </c>
      <c r="D39" s="307" t="s">
        <v>63</v>
      </c>
      <c r="E39" s="426">
        <v>435</v>
      </c>
      <c r="F39" s="32"/>
      <c r="G39" s="32"/>
    </row>
    <row r="40" spans="1:7" ht="39.75" customHeight="1" hidden="1">
      <c r="A40" s="337"/>
      <c r="B40" s="311" t="s">
        <v>174</v>
      </c>
      <c r="C40" s="307" t="s">
        <v>414</v>
      </c>
      <c r="D40" s="307" t="s">
        <v>64</v>
      </c>
      <c r="E40" s="426">
        <f>'ПРИЛОЖЕНИЕ 5'!H246</f>
        <v>0</v>
      </c>
      <c r="F40" s="32"/>
      <c r="G40" s="32"/>
    </row>
    <row r="41" spans="1:7" ht="26.25" customHeight="1" hidden="1">
      <c r="A41" s="337"/>
      <c r="B41" s="313" t="s">
        <v>68</v>
      </c>
      <c r="C41" s="307" t="s">
        <v>414</v>
      </c>
      <c r="D41" s="307" t="s">
        <v>65</v>
      </c>
      <c r="E41" s="426">
        <f>'ПРИЛОЖЕНИЕ 5'!H247</f>
        <v>0</v>
      </c>
      <c r="F41" s="32"/>
      <c r="G41" s="32"/>
    </row>
    <row r="42" spans="1:7" ht="26.25" customHeight="1" hidden="1">
      <c r="A42" s="337"/>
      <c r="B42" s="313" t="s">
        <v>68</v>
      </c>
      <c r="C42" s="307" t="s">
        <v>414</v>
      </c>
      <c r="D42" s="307" t="s">
        <v>65</v>
      </c>
      <c r="E42" s="426">
        <v>0</v>
      </c>
      <c r="F42" s="32"/>
      <c r="G42" s="32"/>
    </row>
    <row r="43" spans="1:7" ht="37.5" customHeight="1" hidden="1">
      <c r="A43" s="337"/>
      <c r="B43" s="312" t="s">
        <v>402</v>
      </c>
      <c r="C43" s="307" t="s">
        <v>414</v>
      </c>
      <c r="D43" s="307"/>
      <c r="E43" s="426">
        <f>E44</f>
        <v>0</v>
      </c>
      <c r="F43" s="32"/>
      <c r="G43" s="32"/>
    </row>
    <row r="44" spans="1:7" ht="60" customHeight="1" hidden="1">
      <c r="A44" s="337"/>
      <c r="B44" s="311" t="s">
        <v>62</v>
      </c>
      <c r="C44" s="307" t="s">
        <v>414</v>
      </c>
      <c r="D44" s="307" t="s">
        <v>63</v>
      </c>
      <c r="E44" s="426">
        <f>'ПРИЛОЖЕНИЕ 5'!H250</f>
        <v>0</v>
      </c>
      <c r="F44" s="32"/>
      <c r="G44" s="32"/>
    </row>
    <row r="45" spans="1:7" ht="30" customHeight="1" hidden="1">
      <c r="A45" s="337"/>
      <c r="B45" s="312" t="s">
        <v>402</v>
      </c>
      <c r="C45" s="307" t="s">
        <v>414</v>
      </c>
      <c r="D45" s="307"/>
      <c r="E45" s="426">
        <f>E46</f>
        <v>0</v>
      </c>
      <c r="F45" s="32"/>
      <c r="G45" s="32"/>
    </row>
    <row r="46" spans="1:7" ht="59.25" customHeight="1" hidden="1">
      <c r="A46" s="337"/>
      <c r="B46" s="311" t="s">
        <v>62</v>
      </c>
      <c r="C46" s="307" t="s">
        <v>414</v>
      </c>
      <c r="D46" s="307" t="s">
        <v>63</v>
      </c>
      <c r="E46" s="426">
        <f>'ПРИЛОЖЕНИЕ 5'!H252</f>
        <v>0</v>
      </c>
      <c r="F46" s="32"/>
      <c r="G46" s="32"/>
    </row>
    <row r="47" spans="1:7" ht="33.75" customHeight="1" hidden="1">
      <c r="A47" s="337"/>
      <c r="B47" s="311" t="s">
        <v>68</v>
      </c>
      <c r="C47" s="307" t="s">
        <v>414</v>
      </c>
      <c r="D47" s="307" t="s">
        <v>65</v>
      </c>
      <c r="E47" s="426">
        <v>0</v>
      </c>
      <c r="F47" s="32"/>
      <c r="G47" s="32"/>
    </row>
    <row r="48" spans="1:7" ht="38.25" customHeight="1" hidden="1">
      <c r="A48" s="338">
        <v>2</v>
      </c>
      <c r="B48" s="305" t="s">
        <v>180</v>
      </c>
      <c r="C48" s="307" t="s">
        <v>414</v>
      </c>
      <c r="D48" s="309"/>
      <c r="E48" s="425">
        <f>E49</f>
        <v>0</v>
      </c>
      <c r="F48" s="32"/>
      <c r="G48" s="32"/>
    </row>
    <row r="49" spans="1:7" ht="33" customHeight="1" hidden="1">
      <c r="A49" s="338"/>
      <c r="B49" s="311" t="s">
        <v>230</v>
      </c>
      <c r="C49" s="307" t="s">
        <v>414</v>
      </c>
      <c r="D49" s="309"/>
      <c r="E49" s="426">
        <f>E50</f>
        <v>0</v>
      </c>
      <c r="F49" s="32"/>
      <c r="G49" s="32"/>
    </row>
    <row r="50" spans="1:7" ht="43.5" customHeight="1" hidden="1">
      <c r="A50" s="338"/>
      <c r="B50" s="311" t="s">
        <v>109</v>
      </c>
      <c r="C50" s="307" t="s">
        <v>414</v>
      </c>
      <c r="D50" s="309"/>
      <c r="E50" s="426">
        <f>E51</f>
        <v>0</v>
      </c>
      <c r="F50" s="32"/>
      <c r="G50" s="32"/>
    </row>
    <row r="51" spans="1:7" ht="40.5" customHeight="1" hidden="1">
      <c r="A51" s="338"/>
      <c r="B51" s="311" t="s">
        <v>86</v>
      </c>
      <c r="C51" s="307" t="s">
        <v>414</v>
      </c>
      <c r="D51" s="309"/>
      <c r="E51" s="426">
        <f>E52+E53</f>
        <v>0</v>
      </c>
      <c r="F51" s="32"/>
      <c r="G51" s="32"/>
    </row>
    <row r="52" spans="1:7" ht="46.5" hidden="1">
      <c r="A52" s="338"/>
      <c r="B52" s="311" t="s">
        <v>174</v>
      </c>
      <c r="C52" s="307" t="s">
        <v>414</v>
      </c>
      <c r="D52" s="309" t="s">
        <v>64</v>
      </c>
      <c r="E52" s="426"/>
      <c r="F52" s="32"/>
      <c r="G52" s="32"/>
    </row>
    <row r="53" spans="1:7" ht="46.5" hidden="1">
      <c r="A53" s="338"/>
      <c r="B53" s="311" t="s">
        <v>174</v>
      </c>
      <c r="C53" s="307" t="s">
        <v>414</v>
      </c>
      <c r="D53" s="307" t="s">
        <v>64</v>
      </c>
      <c r="E53" s="426">
        <v>0</v>
      </c>
      <c r="F53" s="32"/>
      <c r="G53" s="32"/>
    </row>
    <row r="54" spans="1:7" s="32" customFormat="1" ht="42.75" customHeight="1" hidden="1">
      <c r="A54" s="337">
        <v>3</v>
      </c>
      <c r="B54" s="305" t="s">
        <v>181</v>
      </c>
      <c r="C54" s="307" t="s">
        <v>414</v>
      </c>
      <c r="D54" s="307"/>
      <c r="E54" s="425">
        <f>E55</f>
        <v>0</v>
      </c>
      <c r="F54" s="11"/>
      <c r="G54" s="11"/>
    </row>
    <row r="55" spans="1:7" s="32" customFormat="1" ht="23.25" hidden="1">
      <c r="A55" s="337"/>
      <c r="B55" s="311" t="s">
        <v>74</v>
      </c>
      <c r="C55" s="307" t="s">
        <v>414</v>
      </c>
      <c r="D55" s="307"/>
      <c r="E55" s="426">
        <f>E56</f>
        <v>0</v>
      </c>
      <c r="F55" s="49"/>
      <c r="G55" s="49"/>
    </row>
    <row r="56" spans="1:7" s="32" customFormat="1" ht="59.25" customHeight="1" hidden="1">
      <c r="A56" s="337"/>
      <c r="B56" s="311" t="s">
        <v>115</v>
      </c>
      <c r="C56" s="307" t="s">
        <v>414</v>
      </c>
      <c r="D56" s="307"/>
      <c r="E56" s="426">
        <f>E57</f>
        <v>0</v>
      </c>
      <c r="F56" s="49"/>
      <c r="G56" s="49"/>
    </row>
    <row r="57" spans="1:7" s="32" customFormat="1" ht="46.5" hidden="1">
      <c r="A57" s="337"/>
      <c r="B57" s="317" t="s">
        <v>83</v>
      </c>
      <c r="C57" s="307" t="s">
        <v>414</v>
      </c>
      <c r="D57" s="307"/>
      <c r="E57" s="426">
        <f>E58</f>
        <v>0</v>
      </c>
      <c r="F57" s="49"/>
      <c r="G57" s="49"/>
    </row>
    <row r="58" spans="1:7" s="32" customFormat="1" ht="57.75" customHeight="1" hidden="1">
      <c r="A58" s="337"/>
      <c r="B58" s="311" t="s">
        <v>174</v>
      </c>
      <c r="C58" s="307" t="s">
        <v>414</v>
      </c>
      <c r="D58" s="307" t="s">
        <v>64</v>
      </c>
      <c r="E58" s="426">
        <v>0</v>
      </c>
      <c r="F58" s="49"/>
      <c r="G58" s="49"/>
    </row>
    <row r="59" spans="1:7" s="32" customFormat="1" ht="57.75" customHeight="1">
      <c r="A59" s="337"/>
      <c r="B59" s="311" t="s">
        <v>174</v>
      </c>
      <c r="C59" s="307" t="s">
        <v>106</v>
      </c>
      <c r="D59" s="307" t="s">
        <v>64</v>
      </c>
      <c r="E59" s="426">
        <v>30</v>
      </c>
      <c r="F59" s="49"/>
      <c r="G59" s="49"/>
    </row>
    <row r="60" spans="1:7" s="32" customFormat="1" ht="57.75" customHeight="1" hidden="1">
      <c r="A60" s="337"/>
      <c r="B60" s="311" t="s">
        <v>68</v>
      </c>
      <c r="C60" s="307" t="s">
        <v>414</v>
      </c>
      <c r="D60" s="307" t="s">
        <v>65</v>
      </c>
      <c r="E60" s="426">
        <v>0</v>
      </c>
      <c r="F60" s="49"/>
      <c r="G60" s="49"/>
    </row>
    <row r="61" spans="1:7" ht="54" customHeight="1">
      <c r="A61" s="337">
        <v>2</v>
      </c>
      <c r="B61" s="318" t="s">
        <v>182</v>
      </c>
      <c r="C61" s="306" t="s">
        <v>117</v>
      </c>
      <c r="D61" s="307"/>
      <c r="E61" s="425">
        <f>E65+E69+E73</f>
        <v>9.6</v>
      </c>
      <c r="F61" s="50"/>
      <c r="G61" s="50"/>
    </row>
    <row r="62" spans="1:5" ht="27" customHeight="1">
      <c r="A62" s="477"/>
      <c r="B62" s="485" t="s">
        <v>569</v>
      </c>
      <c r="C62" s="307" t="s">
        <v>518</v>
      </c>
      <c r="D62" s="307"/>
      <c r="E62" s="427">
        <f>E63</f>
        <v>2.3</v>
      </c>
    </row>
    <row r="63" spans="1:5" ht="51" customHeight="1">
      <c r="A63" s="477"/>
      <c r="B63" s="485" t="s">
        <v>568</v>
      </c>
      <c r="C63" s="307" t="s">
        <v>519</v>
      </c>
      <c r="D63" s="307"/>
      <c r="E63" s="426">
        <f>E64</f>
        <v>2.3</v>
      </c>
    </row>
    <row r="64" spans="1:5" ht="54" customHeight="1">
      <c r="A64" s="477"/>
      <c r="B64" s="485" t="s">
        <v>590</v>
      </c>
      <c r="C64" s="307" t="s">
        <v>589</v>
      </c>
      <c r="D64" s="307"/>
      <c r="E64" s="426">
        <f>E65</f>
        <v>2.3</v>
      </c>
    </row>
    <row r="65" spans="1:5" ht="52.5" customHeight="1">
      <c r="A65" s="486"/>
      <c r="B65" s="485" t="s">
        <v>174</v>
      </c>
      <c r="C65" s="307" t="s">
        <v>589</v>
      </c>
      <c r="D65" s="307" t="s">
        <v>64</v>
      </c>
      <c r="E65" s="426">
        <v>2.3</v>
      </c>
    </row>
    <row r="66" spans="1:5" ht="52.5" customHeight="1" hidden="1">
      <c r="A66" s="486"/>
      <c r="B66" s="485" t="s">
        <v>56</v>
      </c>
      <c r="C66" s="307" t="s">
        <v>124</v>
      </c>
      <c r="D66" s="307"/>
      <c r="E66" s="426">
        <f>E69</f>
        <v>0</v>
      </c>
    </row>
    <row r="67" spans="1:5" ht="52.5" customHeight="1" hidden="1">
      <c r="A67" s="486"/>
      <c r="B67" s="485" t="s">
        <v>126</v>
      </c>
      <c r="C67" s="307" t="s">
        <v>125</v>
      </c>
      <c r="D67" s="307"/>
      <c r="E67" s="426">
        <f>E69</f>
        <v>0</v>
      </c>
    </row>
    <row r="68" spans="1:5" ht="52.5" customHeight="1" hidden="1">
      <c r="A68" s="486"/>
      <c r="B68" s="485" t="s">
        <v>57</v>
      </c>
      <c r="C68" s="307" t="s">
        <v>127</v>
      </c>
      <c r="D68" s="307"/>
      <c r="E68" s="426">
        <f>E69</f>
        <v>0</v>
      </c>
    </row>
    <row r="69" spans="1:5" ht="52.5" customHeight="1" hidden="1">
      <c r="A69" s="486"/>
      <c r="B69" s="485" t="s">
        <v>174</v>
      </c>
      <c r="C69" s="307" t="s">
        <v>127</v>
      </c>
      <c r="D69" s="307" t="s">
        <v>64</v>
      </c>
      <c r="E69" s="426"/>
    </row>
    <row r="70" spans="1:5" ht="52.5" customHeight="1" hidden="1">
      <c r="A70" s="486"/>
      <c r="B70" s="485" t="s">
        <v>230</v>
      </c>
      <c r="C70" s="307" t="s">
        <v>518</v>
      </c>
      <c r="D70" s="307"/>
      <c r="E70" s="426">
        <v>2.3</v>
      </c>
    </row>
    <row r="71" spans="1:5" ht="52.5" customHeight="1">
      <c r="A71" s="486"/>
      <c r="B71" s="485" t="s">
        <v>567</v>
      </c>
      <c r="C71" s="307" t="s">
        <v>557</v>
      </c>
      <c r="D71" s="307"/>
      <c r="E71" s="426">
        <f>E73</f>
        <v>7.3</v>
      </c>
    </row>
    <row r="72" spans="1:5" ht="51.75" customHeight="1">
      <c r="A72" s="486"/>
      <c r="B72" s="485" t="s">
        <v>590</v>
      </c>
      <c r="C72" s="307" t="s">
        <v>558</v>
      </c>
      <c r="D72" s="307"/>
      <c r="E72" s="426">
        <f>E73</f>
        <v>7.3</v>
      </c>
    </row>
    <row r="73" spans="1:5" ht="52.5" customHeight="1">
      <c r="A73" s="486"/>
      <c r="B73" s="485" t="s">
        <v>174</v>
      </c>
      <c r="C73" s="307" t="s">
        <v>558</v>
      </c>
      <c r="D73" s="307" t="s">
        <v>64</v>
      </c>
      <c r="E73" s="426">
        <v>7.3</v>
      </c>
    </row>
    <row r="74" spans="1:5" ht="52.5" customHeight="1">
      <c r="A74" s="337">
        <v>3</v>
      </c>
      <c r="B74" s="319" t="s">
        <v>242</v>
      </c>
      <c r="C74" s="408" t="s">
        <v>170</v>
      </c>
      <c r="D74" s="408"/>
      <c r="E74" s="428">
        <f>E78+E80</f>
        <v>50</v>
      </c>
    </row>
    <row r="75" spans="1:5" ht="52.5" customHeight="1">
      <c r="A75" s="337"/>
      <c r="B75" s="311" t="s">
        <v>230</v>
      </c>
      <c r="C75" s="307" t="s">
        <v>128</v>
      </c>
      <c r="D75" s="307"/>
      <c r="E75" s="426">
        <f>E76</f>
        <v>50</v>
      </c>
    </row>
    <row r="76" spans="1:5" ht="73.5" customHeight="1">
      <c r="A76" s="337"/>
      <c r="B76" s="311" t="s">
        <v>129</v>
      </c>
      <c r="C76" s="307" t="s">
        <v>130</v>
      </c>
      <c r="D76" s="307"/>
      <c r="E76" s="426">
        <f>E78+E80</f>
        <v>50</v>
      </c>
    </row>
    <row r="77" spans="1:5" ht="52.5" customHeight="1" hidden="1">
      <c r="A77" s="337"/>
      <c r="B77" s="311" t="s">
        <v>245</v>
      </c>
      <c r="C77" s="307" t="s">
        <v>246</v>
      </c>
      <c r="D77" s="307"/>
      <c r="E77" s="426">
        <f>E78</f>
        <v>0</v>
      </c>
    </row>
    <row r="78" spans="1:5" ht="52.5" customHeight="1" hidden="1">
      <c r="A78" s="337"/>
      <c r="B78" s="311" t="s">
        <v>174</v>
      </c>
      <c r="C78" s="307" t="s">
        <v>246</v>
      </c>
      <c r="D78" s="307" t="s">
        <v>64</v>
      </c>
      <c r="E78" s="426">
        <v>0</v>
      </c>
    </row>
    <row r="79" spans="1:5" ht="52.5" customHeight="1">
      <c r="A79" s="337"/>
      <c r="B79" s="311" t="s">
        <v>93</v>
      </c>
      <c r="C79" s="307" t="s">
        <v>131</v>
      </c>
      <c r="D79" s="307"/>
      <c r="E79" s="426">
        <f>E80</f>
        <v>50</v>
      </c>
    </row>
    <row r="80" spans="1:5" ht="52.5" customHeight="1">
      <c r="A80" s="337"/>
      <c r="B80" s="311" t="s">
        <v>174</v>
      </c>
      <c r="C80" s="307" t="s">
        <v>131</v>
      </c>
      <c r="D80" s="307" t="s">
        <v>64</v>
      </c>
      <c r="E80" s="426">
        <v>50</v>
      </c>
    </row>
    <row r="81" spans="1:5" ht="90.75" customHeight="1" hidden="1">
      <c r="A81" s="337">
        <v>4</v>
      </c>
      <c r="B81" s="435" t="s">
        <v>184</v>
      </c>
      <c r="C81" s="408" t="s">
        <v>134</v>
      </c>
      <c r="D81" s="408"/>
      <c r="E81" s="428">
        <f>E83</f>
        <v>0</v>
      </c>
    </row>
    <row r="82" spans="1:5" ht="59.25" customHeight="1" hidden="1">
      <c r="A82" s="337"/>
      <c r="B82" s="375" t="s">
        <v>58</v>
      </c>
      <c r="C82" s="436" t="s">
        <v>512</v>
      </c>
      <c r="D82" s="307"/>
      <c r="E82" s="426">
        <f>E81</f>
        <v>0</v>
      </c>
    </row>
    <row r="83" spans="1:5" ht="52.5" customHeight="1" hidden="1">
      <c r="A83" s="337"/>
      <c r="B83" s="375" t="s">
        <v>515</v>
      </c>
      <c r="C83" s="436" t="s">
        <v>513</v>
      </c>
      <c r="D83" s="307"/>
      <c r="E83" s="426">
        <f>E85</f>
        <v>0</v>
      </c>
    </row>
    <row r="84" spans="1:5" ht="37.5" customHeight="1" hidden="1">
      <c r="A84" s="337"/>
      <c r="B84" s="375" t="s">
        <v>81</v>
      </c>
      <c r="C84" s="436" t="s">
        <v>514</v>
      </c>
      <c r="D84" s="307"/>
      <c r="E84" s="426">
        <f>'ПРИЛОЖЕНИЕ 5'!H154</f>
        <v>0</v>
      </c>
    </row>
    <row r="85" spans="1:5" ht="52.5" customHeight="1" hidden="1">
      <c r="A85" s="337"/>
      <c r="B85" s="376" t="s">
        <v>174</v>
      </c>
      <c r="C85" s="436" t="s">
        <v>514</v>
      </c>
      <c r="D85" s="307" t="s">
        <v>64</v>
      </c>
      <c r="E85" s="426">
        <f>'ПРИЛОЖЕНИЕ 5'!H154</f>
        <v>0</v>
      </c>
    </row>
    <row r="86" spans="1:7" s="32" customFormat="1" ht="63" customHeight="1">
      <c r="A86" s="337">
        <v>3</v>
      </c>
      <c r="B86" s="319" t="s">
        <v>185</v>
      </c>
      <c r="C86" s="306" t="s">
        <v>136</v>
      </c>
      <c r="D86" s="307"/>
      <c r="E86" s="425">
        <f>E87</f>
        <v>3643.8</v>
      </c>
      <c r="F86" s="11"/>
      <c r="G86" s="11"/>
    </row>
    <row r="87" spans="1:7" s="32" customFormat="1" ht="27" customHeight="1">
      <c r="A87" s="338"/>
      <c r="B87" s="308" t="s">
        <v>230</v>
      </c>
      <c r="C87" s="307" t="s">
        <v>137</v>
      </c>
      <c r="D87" s="307"/>
      <c r="E87" s="426">
        <f>E88</f>
        <v>3643.8</v>
      </c>
      <c r="F87" s="11"/>
      <c r="G87" s="11"/>
    </row>
    <row r="88" spans="1:7" s="32" customFormat="1" ht="46.5">
      <c r="A88" s="338"/>
      <c r="B88" s="308" t="s">
        <v>138</v>
      </c>
      <c r="C88" s="307" t="s">
        <v>139</v>
      </c>
      <c r="D88" s="307"/>
      <c r="E88" s="426">
        <f>E89</f>
        <v>3643.8</v>
      </c>
      <c r="F88" s="11"/>
      <c r="G88" s="11"/>
    </row>
    <row r="89" spans="1:7" s="32" customFormat="1" ht="75" customHeight="1">
      <c r="A89" s="338"/>
      <c r="B89" s="308" t="s">
        <v>79</v>
      </c>
      <c r="C89" s="307" t="s">
        <v>140</v>
      </c>
      <c r="D89" s="307"/>
      <c r="E89" s="426">
        <f>E90</f>
        <v>3643.8</v>
      </c>
      <c r="F89" s="11"/>
      <c r="G89" s="11"/>
    </row>
    <row r="90" spans="1:7" s="32" customFormat="1" ht="50.25" customHeight="1">
      <c r="A90" s="338"/>
      <c r="B90" s="311" t="s">
        <v>174</v>
      </c>
      <c r="C90" s="307" t="s">
        <v>140</v>
      </c>
      <c r="D90" s="307" t="s">
        <v>64</v>
      </c>
      <c r="E90" s="426">
        <f>'ПРИЛОЖЕНИЕ 5'!H130</f>
        <v>3643.8</v>
      </c>
      <c r="F90" s="11"/>
      <c r="G90" s="11"/>
    </row>
    <row r="91" spans="1:7" s="49" customFormat="1" ht="78" customHeight="1">
      <c r="A91" s="337">
        <v>4</v>
      </c>
      <c r="B91" s="305" t="s">
        <v>186</v>
      </c>
      <c r="C91" s="306" t="s">
        <v>141</v>
      </c>
      <c r="D91" s="307"/>
      <c r="E91" s="425">
        <f>E92</f>
        <v>5</v>
      </c>
      <c r="F91" s="11"/>
      <c r="G91" s="11"/>
    </row>
    <row r="92" spans="1:7" s="49" customFormat="1" ht="36" customHeight="1">
      <c r="A92" s="338"/>
      <c r="B92" s="311" t="s">
        <v>230</v>
      </c>
      <c r="C92" s="307" t="s">
        <v>142</v>
      </c>
      <c r="D92" s="307"/>
      <c r="E92" s="426">
        <f>E93</f>
        <v>5</v>
      </c>
      <c r="F92" s="11"/>
      <c r="G92" s="11"/>
    </row>
    <row r="93" spans="1:7" s="49" customFormat="1" ht="31.5" customHeight="1">
      <c r="A93" s="338"/>
      <c r="B93" s="311" t="s">
        <v>143</v>
      </c>
      <c r="C93" s="307" t="s">
        <v>144</v>
      </c>
      <c r="D93" s="307"/>
      <c r="E93" s="426">
        <f>E94</f>
        <v>5</v>
      </c>
      <c r="F93" s="11"/>
      <c r="G93" s="11"/>
    </row>
    <row r="94" spans="1:7" s="49" customFormat="1" ht="27" customHeight="1">
      <c r="A94" s="338"/>
      <c r="B94" s="311" t="s">
        <v>80</v>
      </c>
      <c r="C94" s="307" t="s">
        <v>145</v>
      </c>
      <c r="D94" s="307"/>
      <c r="E94" s="426">
        <f>E95</f>
        <v>5</v>
      </c>
      <c r="F94" s="11"/>
      <c r="G94" s="11"/>
    </row>
    <row r="95" spans="1:7" s="49" customFormat="1" ht="53.25" customHeight="1">
      <c r="A95" s="338"/>
      <c r="B95" s="311" t="s">
        <v>174</v>
      </c>
      <c r="C95" s="307" t="s">
        <v>145</v>
      </c>
      <c r="D95" s="307" t="s">
        <v>64</v>
      </c>
      <c r="E95" s="426">
        <v>5</v>
      </c>
      <c r="F95" s="11"/>
      <c r="G95" s="11"/>
    </row>
    <row r="96" spans="1:5" ht="53.25" customHeight="1">
      <c r="A96" s="337">
        <v>5</v>
      </c>
      <c r="B96" s="320" t="s">
        <v>187</v>
      </c>
      <c r="C96" s="306" t="s">
        <v>147</v>
      </c>
      <c r="D96" s="307"/>
      <c r="E96" s="425">
        <f>E97</f>
        <v>4936.1</v>
      </c>
    </row>
    <row r="97" spans="1:5" ht="27" customHeight="1">
      <c r="A97" s="338"/>
      <c r="B97" s="310" t="s">
        <v>230</v>
      </c>
      <c r="C97" s="307" t="s">
        <v>146</v>
      </c>
      <c r="D97" s="307"/>
      <c r="E97" s="426">
        <f>E98+E103+E104+E105+E108+E112+E123+E130+E116+E128+E107+E111+E119</f>
        <v>4936.1</v>
      </c>
    </row>
    <row r="98" spans="1:5" ht="59.25" customHeight="1">
      <c r="A98" s="338"/>
      <c r="B98" s="308" t="s">
        <v>148</v>
      </c>
      <c r="C98" s="307" t="s">
        <v>149</v>
      </c>
      <c r="D98" s="307"/>
      <c r="E98" s="426">
        <f>E99</f>
        <v>778.5</v>
      </c>
    </row>
    <row r="99" spans="1:5" ht="27" customHeight="1">
      <c r="A99" s="338"/>
      <c r="B99" s="308" t="s">
        <v>55</v>
      </c>
      <c r="C99" s="307" t="s">
        <v>150</v>
      </c>
      <c r="D99" s="307"/>
      <c r="E99" s="426">
        <f>E100</f>
        <v>778.5</v>
      </c>
    </row>
    <row r="100" spans="1:5" ht="74.25" customHeight="1">
      <c r="A100" s="338"/>
      <c r="B100" s="308" t="s">
        <v>62</v>
      </c>
      <c r="C100" s="307" t="s">
        <v>150</v>
      </c>
      <c r="D100" s="307" t="s">
        <v>63</v>
      </c>
      <c r="E100" s="426">
        <f>'ПРИЛОЖЕНИЕ 5'!H26</f>
        <v>778.5</v>
      </c>
    </row>
    <row r="101" spans="1:5" ht="23.25">
      <c r="A101" s="338"/>
      <c r="B101" s="310" t="s">
        <v>151</v>
      </c>
      <c r="C101" s="307" t="s">
        <v>152</v>
      </c>
      <c r="D101" s="307"/>
      <c r="E101" s="426">
        <f>E103+E104+E105+E109+E113+E114+E116+E107+E111</f>
        <v>4157.6</v>
      </c>
    </row>
    <row r="102" spans="1:5" ht="29.25" customHeight="1">
      <c r="A102" s="338"/>
      <c r="B102" s="308" t="s">
        <v>55</v>
      </c>
      <c r="C102" s="307" t="s">
        <v>153</v>
      </c>
      <c r="D102" s="307"/>
      <c r="E102" s="426">
        <f>E103+E104+E105</f>
        <v>3466.5</v>
      </c>
    </row>
    <row r="103" spans="1:5" ht="71.25" customHeight="1">
      <c r="A103" s="338"/>
      <c r="B103" s="308" t="s">
        <v>62</v>
      </c>
      <c r="C103" s="307" t="s">
        <v>153</v>
      </c>
      <c r="D103" s="307" t="s">
        <v>63</v>
      </c>
      <c r="E103" s="426">
        <f>'ПРИЛОЖЕНИЕ 5'!H32</f>
        <v>3315.5</v>
      </c>
    </row>
    <row r="104" spans="1:5" ht="45" customHeight="1">
      <c r="A104" s="338"/>
      <c r="B104" s="311" t="s">
        <v>174</v>
      </c>
      <c r="C104" s="307" t="s">
        <v>153</v>
      </c>
      <c r="D104" s="307" t="s">
        <v>64</v>
      </c>
      <c r="E104" s="426">
        <f>'ПРИЛОЖЕНИЕ 5'!H33</f>
        <v>120</v>
      </c>
    </row>
    <row r="105" spans="1:5" ht="24.75" customHeight="1">
      <c r="A105" s="338"/>
      <c r="B105" s="311" t="s">
        <v>68</v>
      </c>
      <c r="C105" s="307" t="s">
        <v>153</v>
      </c>
      <c r="D105" s="307" t="s">
        <v>65</v>
      </c>
      <c r="E105" s="426">
        <f>'ПРИЛОЖЕНИЕ 5'!H34</f>
        <v>31</v>
      </c>
    </row>
    <row r="106" spans="1:5" ht="42.75" customHeight="1">
      <c r="A106" s="338"/>
      <c r="B106" s="311" t="s">
        <v>409</v>
      </c>
      <c r="C106" s="307" t="s">
        <v>410</v>
      </c>
      <c r="D106" s="307"/>
      <c r="E106" s="426">
        <f>E107</f>
        <v>258.8</v>
      </c>
    </row>
    <row r="107" spans="1:5" ht="47.25" customHeight="1">
      <c r="A107" s="338"/>
      <c r="B107" s="311" t="s">
        <v>174</v>
      </c>
      <c r="C107" s="307" t="s">
        <v>410</v>
      </c>
      <c r="D107" s="307" t="s">
        <v>64</v>
      </c>
      <c r="E107" s="426">
        <f>'ПРИЛОЖЕНИЕ 5'!H77</f>
        <v>258.8</v>
      </c>
    </row>
    <row r="108" spans="1:5" ht="45.75" customHeight="1">
      <c r="A108" s="338"/>
      <c r="B108" s="317" t="s">
        <v>75</v>
      </c>
      <c r="C108" s="307" t="s">
        <v>157</v>
      </c>
      <c r="D108" s="307"/>
      <c r="E108" s="426">
        <f>E109</f>
        <v>46</v>
      </c>
    </row>
    <row r="109" spans="1:5" ht="48" customHeight="1">
      <c r="A109" s="338"/>
      <c r="B109" s="311" t="s">
        <v>174</v>
      </c>
      <c r="C109" s="307" t="s">
        <v>157</v>
      </c>
      <c r="D109" s="307" t="s">
        <v>64</v>
      </c>
      <c r="E109" s="426">
        <f>'ПРИЛОЖЕНИЕ 5'!H79</f>
        <v>46</v>
      </c>
    </row>
    <row r="110" spans="1:5" ht="48" customHeight="1">
      <c r="A110" s="338"/>
      <c r="B110" s="311" t="s">
        <v>549</v>
      </c>
      <c r="C110" s="307" t="s">
        <v>548</v>
      </c>
      <c r="D110" s="307"/>
      <c r="E110" s="426">
        <v>250</v>
      </c>
    </row>
    <row r="111" spans="1:5" ht="48" customHeight="1">
      <c r="A111" s="338"/>
      <c r="B111" s="311" t="s">
        <v>174</v>
      </c>
      <c r="C111" s="307" t="s">
        <v>548</v>
      </c>
      <c r="D111" s="307" t="s">
        <v>64</v>
      </c>
      <c r="E111" s="426">
        <f>'ПРИЛОЖЕНИЕ 5'!H92</f>
        <v>263.9</v>
      </c>
    </row>
    <row r="112" spans="1:5" ht="46.5">
      <c r="A112" s="338"/>
      <c r="B112" s="310" t="s">
        <v>553</v>
      </c>
      <c r="C112" s="307" t="s">
        <v>158</v>
      </c>
      <c r="D112" s="307"/>
      <c r="E112" s="426">
        <f>E113+E114</f>
        <v>118.6</v>
      </c>
    </row>
    <row r="113" spans="1:5" ht="97.5" customHeight="1">
      <c r="A113" s="338"/>
      <c r="B113" s="308" t="s">
        <v>62</v>
      </c>
      <c r="C113" s="307" t="s">
        <v>158</v>
      </c>
      <c r="D113" s="307" t="s">
        <v>63</v>
      </c>
      <c r="E113" s="426">
        <v>118.6</v>
      </c>
    </row>
    <row r="114" spans="1:5" ht="69" customHeight="1" hidden="1">
      <c r="A114" s="338"/>
      <c r="B114" s="311" t="s">
        <v>174</v>
      </c>
      <c r="C114" s="307" t="s">
        <v>158</v>
      </c>
      <c r="D114" s="307" t="s">
        <v>64</v>
      </c>
      <c r="E114" s="426"/>
    </row>
    <row r="115" spans="1:5" ht="52.5" customHeight="1">
      <c r="A115" s="338"/>
      <c r="B115" s="311" t="s">
        <v>91</v>
      </c>
      <c r="C115" s="307" t="s">
        <v>154</v>
      </c>
      <c r="D115" s="307"/>
      <c r="E115" s="426">
        <f>E116</f>
        <v>3.8</v>
      </c>
    </row>
    <row r="116" spans="1:5" ht="46.5">
      <c r="A116" s="338"/>
      <c r="B116" s="311" t="s">
        <v>174</v>
      </c>
      <c r="C116" s="307" t="s">
        <v>154</v>
      </c>
      <c r="D116" s="307" t="s">
        <v>64</v>
      </c>
      <c r="E116" s="426">
        <f>'ПРИЛОЖЕНИЕ 5'!H36</f>
        <v>3.8</v>
      </c>
    </row>
    <row r="117" spans="1:5" ht="33" customHeight="1" hidden="1">
      <c r="A117" s="338"/>
      <c r="B117" s="311" t="s">
        <v>231</v>
      </c>
      <c r="C117" s="321" t="s">
        <v>241</v>
      </c>
      <c r="D117" s="307"/>
      <c r="E117" s="426">
        <f>E119</f>
        <v>0</v>
      </c>
    </row>
    <row r="118" spans="1:5" ht="25.5" customHeight="1" hidden="1">
      <c r="A118" s="338"/>
      <c r="B118" s="311" t="s">
        <v>232</v>
      </c>
      <c r="C118" s="321" t="s">
        <v>240</v>
      </c>
      <c r="D118" s="307"/>
      <c r="E118" s="426">
        <f>E119</f>
        <v>0</v>
      </c>
    </row>
    <row r="119" spans="1:5" ht="39" customHeight="1" hidden="1">
      <c r="A119" s="338"/>
      <c r="B119" s="311" t="s">
        <v>68</v>
      </c>
      <c r="C119" s="321" t="s">
        <v>240</v>
      </c>
      <c r="D119" s="307" t="s">
        <v>65</v>
      </c>
      <c r="E119" s="426">
        <f>'ПРИЛОЖЕНИЕ 5'!H48</f>
        <v>0</v>
      </c>
    </row>
    <row r="120" spans="1:5" ht="40.5" customHeight="1" hidden="1">
      <c r="A120" s="338"/>
      <c r="B120" s="322" t="s">
        <v>227</v>
      </c>
      <c r="C120" s="321" t="s">
        <v>220</v>
      </c>
      <c r="D120" s="307"/>
      <c r="E120" s="426">
        <f>E122</f>
        <v>0</v>
      </c>
    </row>
    <row r="121" spans="1:5" ht="40.5" customHeight="1" hidden="1">
      <c r="A121" s="338"/>
      <c r="B121" s="322" t="s">
        <v>221</v>
      </c>
      <c r="C121" s="321" t="s">
        <v>222</v>
      </c>
      <c r="D121" s="307"/>
      <c r="E121" s="426">
        <v>0</v>
      </c>
    </row>
    <row r="122" spans="1:5" ht="40.5" customHeight="1" hidden="1">
      <c r="A122" s="338"/>
      <c r="B122" s="322" t="s">
        <v>174</v>
      </c>
      <c r="C122" s="321" t="s">
        <v>222</v>
      </c>
      <c r="D122" s="307" t="s">
        <v>64</v>
      </c>
      <c r="E122" s="426">
        <f>'ПРИЛОЖЕНИЕ 5'!H88</f>
        <v>0</v>
      </c>
    </row>
    <row r="123" spans="1:5" ht="23.25" hidden="1">
      <c r="A123" s="338"/>
      <c r="B123" s="312" t="s">
        <v>231</v>
      </c>
      <c r="C123" s="307" t="s">
        <v>241</v>
      </c>
      <c r="D123" s="307"/>
      <c r="E123" s="426">
        <v>0</v>
      </c>
    </row>
    <row r="124" spans="1:5" ht="44.25" customHeight="1" hidden="1">
      <c r="A124" s="338"/>
      <c r="B124" s="312" t="s">
        <v>446</v>
      </c>
      <c r="C124" s="307" t="s">
        <v>447</v>
      </c>
      <c r="D124" s="307"/>
      <c r="E124" s="426">
        <v>0</v>
      </c>
    </row>
    <row r="125" spans="1:5" ht="44.25" customHeight="1" hidden="1">
      <c r="A125" s="338"/>
      <c r="B125" s="312" t="s">
        <v>68</v>
      </c>
      <c r="C125" s="307" t="s">
        <v>447</v>
      </c>
      <c r="D125" s="307" t="s">
        <v>65</v>
      </c>
      <c r="E125" s="426">
        <v>0</v>
      </c>
    </row>
    <row r="126" spans="1:5" ht="44.25" customHeight="1" hidden="1">
      <c r="A126" s="338"/>
      <c r="B126" s="311" t="s">
        <v>234</v>
      </c>
      <c r="C126" s="307" t="s">
        <v>205</v>
      </c>
      <c r="D126" s="307"/>
      <c r="E126" s="426">
        <v>0</v>
      </c>
    </row>
    <row r="127" spans="1:5" ht="54" customHeight="1" hidden="1">
      <c r="A127" s="338"/>
      <c r="B127" s="311" t="s">
        <v>405</v>
      </c>
      <c r="C127" s="307" t="s">
        <v>206</v>
      </c>
      <c r="D127" s="307"/>
      <c r="E127" s="426">
        <v>0</v>
      </c>
    </row>
    <row r="128" spans="1:5" ht="54" customHeight="1" hidden="1">
      <c r="A128" s="338"/>
      <c r="B128" s="311" t="s">
        <v>174</v>
      </c>
      <c r="C128" s="307" t="s">
        <v>206</v>
      </c>
      <c r="D128" s="307" t="s">
        <v>64</v>
      </c>
      <c r="E128" s="426">
        <v>0</v>
      </c>
    </row>
    <row r="129" spans="1:5" ht="43.5" customHeight="1" hidden="1">
      <c r="A129" s="338"/>
      <c r="B129" s="313" t="s">
        <v>100</v>
      </c>
      <c r="C129" s="323" t="s">
        <v>251</v>
      </c>
      <c r="D129" s="307"/>
      <c r="E129" s="426">
        <f>E131</f>
        <v>0</v>
      </c>
    </row>
    <row r="130" spans="1:5" ht="51.75" customHeight="1" hidden="1">
      <c r="A130" s="338"/>
      <c r="B130" s="313" t="s">
        <v>247</v>
      </c>
      <c r="C130" s="323" t="s">
        <v>252</v>
      </c>
      <c r="D130" s="307"/>
      <c r="E130" s="426">
        <f>E131</f>
        <v>0</v>
      </c>
    </row>
    <row r="131" spans="1:5" ht="27.75" customHeight="1" hidden="1">
      <c r="A131" s="338"/>
      <c r="B131" s="324" t="s">
        <v>67</v>
      </c>
      <c r="C131" s="323" t="s">
        <v>252</v>
      </c>
      <c r="D131" s="307" t="s">
        <v>66</v>
      </c>
      <c r="E131" s="426">
        <f>'ПРИЛОЖЕНИЕ 5'!H42</f>
        <v>0</v>
      </c>
    </row>
    <row r="132" spans="1:5" ht="59.25" customHeight="1">
      <c r="A132" s="337">
        <v>6</v>
      </c>
      <c r="B132" s="319" t="s">
        <v>190</v>
      </c>
      <c r="C132" s="306" t="s">
        <v>192</v>
      </c>
      <c r="D132" s="307"/>
      <c r="E132" s="425">
        <f>'ПРИЛОЖЕНИЕ 5'!H148</f>
        <v>436.8</v>
      </c>
    </row>
    <row r="133" spans="1:5" ht="34.5" customHeight="1" hidden="1">
      <c r="A133" s="338"/>
      <c r="B133" s="325" t="s">
        <v>260</v>
      </c>
      <c r="C133" s="326" t="s">
        <v>261</v>
      </c>
      <c r="D133" s="307"/>
      <c r="E133" s="425">
        <f>E136</f>
        <v>0</v>
      </c>
    </row>
    <row r="134" spans="1:5" ht="34.5" customHeight="1" hidden="1">
      <c r="A134" s="338"/>
      <c r="B134" s="325" t="s">
        <v>169</v>
      </c>
      <c r="C134" s="326" t="s">
        <v>262</v>
      </c>
      <c r="D134" s="307"/>
      <c r="E134" s="426">
        <f>E136</f>
        <v>0</v>
      </c>
    </row>
    <row r="135" spans="1:5" ht="34.5" customHeight="1" hidden="1">
      <c r="A135" s="338"/>
      <c r="B135" s="325" t="s">
        <v>81</v>
      </c>
      <c r="C135" s="326" t="s">
        <v>263</v>
      </c>
      <c r="D135" s="307"/>
      <c r="E135" s="426">
        <f>E136</f>
        <v>0</v>
      </c>
    </row>
    <row r="136" spans="1:5" ht="34.5" customHeight="1" hidden="1">
      <c r="A136" s="338"/>
      <c r="B136" s="313" t="s">
        <v>174</v>
      </c>
      <c r="C136" s="326" t="s">
        <v>263</v>
      </c>
      <c r="D136" s="307" t="s">
        <v>64</v>
      </c>
      <c r="E136" s="426">
        <f>'ПРИЛОЖЕНИЕ 5'!H159</f>
        <v>0</v>
      </c>
    </row>
    <row r="137" spans="1:5" ht="37.5" customHeight="1" hidden="1">
      <c r="A137" s="338"/>
      <c r="B137" s="311" t="s">
        <v>50</v>
      </c>
      <c r="C137" s="307" t="s">
        <v>198</v>
      </c>
      <c r="D137" s="307"/>
      <c r="E137" s="425">
        <v>0</v>
      </c>
    </row>
    <row r="138" spans="1:5" ht="42.75" customHeight="1" hidden="1">
      <c r="A138" s="338"/>
      <c r="B138" s="311" t="s">
        <v>168</v>
      </c>
      <c r="C138" s="307" t="s">
        <v>196</v>
      </c>
      <c r="D138" s="307"/>
      <c r="E138" s="426">
        <f>E140</f>
        <v>0</v>
      </c>
    </row>
    <row r="139" spans="1:5" ht="39.75" customHeight="1" hidden="1">
      <c r="A139" s="338"/>
      <c r="B139" s="311" t="s">
        <v>53</v>
      </c>
      <c r="C139" s="307" t="s">
        <v>197</v>
      </c>
      <c r="D139" s="307"/>
      <c r="E139" s="426">
        <f>E140</f>
        <v>0</v>
      </c>
    </row>
    <row r="140" spans="1:5" ht="37.5" customHeight="1" hidden="1">
      <c r="A140" s="338"/>
      <c r="B140" s="311" t="s">
        <v>174</v>
      </c>
      <c r="C140" s="307" t="s">
        <v>197</v>
      </c>
      <c r="D140" s="307" t="s">
        <v>64</v>
      </c>
      <c r="E140" s="426">
        <f>'ПРИЛОЖЕНИЕ 5'!H168</f>
        <v>0</v>
      </c>
    </row>
    <row r="141" spans="1:5" ht="37.5" customHeight="1" hidden="1">
      <c r="A141" s="338"/>
      <c r="B141" s="313" t="s">
        <v>167</v>
      </c>
      <c r="C141" s="326" t="s">
        <v>381</v>
      </c>
      <c r="D141" s="307"/>
      <c r="E141" s="426">
        <v>0</v>
      </c>
    </row>
    <row r="142" spans="1:5" ht="37.5" customHeight="1" hidden="1">
      <c r="A142" s="338"/>
      <c r="B142" s="313" t="s">
        <v>54</v>
      </c>
      <c r="C142" s="326" t="s">
        <v>382</v>
      </c>
      <c r="D142" s="307"/>
      <c r="E142" s="426">
        <v>0</v>
      </c>
    </row>
    <row r="143" spans="1:5" ht="37.5" customHeight="1" hidden="1">
      <c r="A143" s="338"/>
      <c r="B143" s="313" t="s">
        <v>174</v>
      </c>
      <c r="C143" s="326" t="s">
        <v>382</v>
      </c>
      <c r="D143" s="307" t="s">
        <v>64</v>
      </c>
      <c r="E143" s="426">
        <f>'ПРИЛОЖЕНИЕ 5'!H171</f>
        <v>0</v>
      </c>
    </row>
    <row r="144" spans="1:5" ht="24" customHeight="1" hidden="1">
      <c r="A144" s="338"/>
      <c r="B144" s="311" t="s">
        <v>166</v>
      </c>
      <c r="C144" s="307" t="s">
        <v>201</v>
      </c>
      <c r="D144" s="307"/>
      <c r="E144" s="426">
        <v>0</v>
      </c>
    </row>
    <row r="145" spans="1:5" ht="27.75" customHeight="1" hidden="1">
      <c r="A145" s="338"/>
      <c r="B145" s="311" t="s">
        <v>82</v>
      </c>
      <c r="C145" s="307" t="s">
        <v>202</v>
      </c>
      <c r="D145" s="307"/>
      <c r="E145" s="426">
        <f>E146</f>
        <v>0</v>
      </c>
    </row>
    <row r="146" spans="1:5" ht="37.5" customHeight="1" hidden="1">
      <c r="A146" s="338"/>
      <c r="B146" s="311" t="s">
        <v>174</v>
      </c>
      <c r="C146" s="307" t="s">
        <v>202</v>
      </c>
      <c r="D146" s="307" t="s">
        <v>64</v>
      </c>
      <c r="E146" s="426">
        <f>'ПРИЛОЖЕНИЕ 5'!H174</f>
        <v>0</v>
      </c>
    </row>
    <row r="147" spans="1:5" ht="27.75" customHeight="1" hidden="1">
      <c r="A147" s="338"/>
      <c r="B147" s="311" t="s">
        <v>412</v>
      </c>
      <c r="C147" s="307" t="s">
        <v>411</v>
      </c>
      <c r="D147" s="307"/>
      <c r="E147" s="426">
        <v>0</v>
      </c>
    </row>
    <row r="148" spans="1:5" ht="38.25" customHeight="1" hidden="1">
      <c r="A148" s="338"/>
      <c r="B148" s="311" t="s">
        <v>174</v>
      </c>
      <c r="C148" s="307" t="s">
        <v>411</v>
      </c>
      <c r="D148" s="307" t="s">
        <v>64</v>
      </c>
      <c r="E148" s="426">
        <v>0</v>
      </c>
    </row>
    <row r="149" spans="1:5" ht="38.25" customHeight="1">
      <c r="A149" s="338"/>
      <c r="B149" s="308" t="s">
        <v>230</v>
      </c>
      <c r="C149" s="307" t="s">
        <v>193</v>
      </c>
      <c r="D149" s="307"/>
      <c r="E149" s="426">
        <f>E160+E166+E152+E163</f>
        <v>436.8</v>
      </c>
    </row>
    <row r="150" spans="1:5" ht="54" customHeight="1">
      <c r="A150" s="338"/>
      <c r="B150" s="327" t="s">
        <v>169</v>
      </c>
      <c r="C150" s="307" t="s">
        <v>448</v>
      </c>
      <c r="D150" s="307"/>
      <c r="E150" s="426">
        <f>E152</f>
        <v>7.3</v>
      </c>
    </row>
    <row r="151" spans="1:5" ht="38.25" customHeight="1">
      <c r="A151" s="338"/>
      <c r="B151" s="328" t="s">
        <v>449</v>
      </c>
      <c r="C151" s="307" t="s">
        <v>450</v>
      </c>
      <c r="D151" s="307"/>
      <c r="E151" s="426">
        <f>E152</f>
        <v>7.3</v>
      </c>
    </row>
    <row r="152" spans="1:5" ht="44.25" customHeight="1">
      <c r="A152" s="338"/>
      <c r="B152" s="329" t="s">
        <v>174</v>
      </c>
      <c r="C152" s="307" t="s">
        <v>450</v>
      </c>
      <c r="D152" s="307" t="s">
        <v>64</v>
      </c>
      <c r="E152" s="426">
        <f>'ПРИЛОЖЕНИЕ 5'!H189</f>
        <v>7.3</v>
      </c>
    </row>
    <row r="153" spans="1:5" ht="37.5" customHeight="1" hidden="1">
      <c r="A153" s="339"/>
      <c r="B153" s="330" t="s">
        <v>189</v>
      </c>
      <c r="C153" s="307" t="s">
        <v>194</v>
      </c>
      <c r="D153" s="307"/>
      <c r="E153" s="426">
        <f>E155+E156+E157</f>
        <v>0</v>
      </c>
    </row>
    <row r="154" spans="1:5" ht="62.25" customHeight="1" hidden="1">
      <c r="A154" s="339"/>
      <c r="B154" s="310" t="s">
        <v>84</v>
      </c>
      <c r="C154" s="307" t="s">
        <v>195</v>
      </c>
      <c r="D154" s="307"/>
      <c r="E154" s="426">
        <f>E155+E156+E157</f>
        <v>0</v>
      </c>
    </row>
    <row r="155" spans="1:5" ht="59.25" customHeight="1" hidden="1">
      <c r="A155" s="339"/>
      <c r="B155" s="317" t="s">
        <v>62</v>
      </c>
      <c r="C155" s="307" t="s">
        <v>195</v>
      </c>
      <c r="D155" s="307" t="s">
        <v>63</v>
      </c>
      <c r="E155" s="426">
        <v>0</v>
      </c>
    </row>
    <row r="156" spans="1:5" ht="38.25" customHeight="1" hidden="1">
      <c r="A156" s="339"/>
      <c r="B156" s="311" t="s">
        <v>174</v>
      </c>
      <c r="C156" s="307" t="s">
        <v>195</v>
      </c>
      <c r="D156" s="307" t="s">
        <v>64</v>
      </c>
      <c r="E156" s="426">
        <v>0</v>
      </c>
    </row>
    <row r="157" spans="1:5" ht="39.75" customHeight="1" hidden="1">
      <c r="A157" s="339"/>
      <c r="B157" s="311" t="s">
        <v>68</v>
      </c>
      <c r="C157" s="307" t="s">
        <v>195</v>
      </c>
      <c r="D157" s="307" t="s">
        <v>65</v>
      </c>
      <c r="E157" s="426">
        <v>0</v>
      </c>
    </row>
    <row r="158" spans="1:5" ht="39.75" customHeight="1">
      <c r="A158" s="339"/>
      <c r="B158" s="331" t="s">
        <v>168</v>
      </c>
      <c r="C158" s="307" t="s">
        <v>451</v>
      </c>
      <c r="D158" s="307"/>
      <c r="E158" s="426">
        <f>E160</f>
        <v>299.7</v>
      </c>
    </row>
    <row r="159" spans="1:5" ht="39.75" customHeight="1">
      <c r="A159" s="339"/>
      <c r="B159" s="331" t="s">
        <v>53</v>
      </c>
      <c r="C159" s="307" t="s">
        <v>452</v>
      </c>
      <c r="D159" s="307"/>
      <c r="E159" s="426">
        <f>E160</f>
        <v>299.7</v>
      </c>
    </row>
    <row r="160" spans="1:5" ht="51.75" customHeight="1">
      <c r="A160" s="339"/>
      <c r="B160" s="328" t="s">
        <v>174</v>
      </c>
      <c r="C160" s="307" t="s">
        <v>452</v>
      </c>
      <c r="D160" s="307" t="s">
        <v>64</v>
      </c>
      <c r="E160" s="426">
        <f>'ПРИЛОЖЕНИЕ 5'!H195</f>
        <v>299.7</v>
      </c>
    </row>
    <row r="161" spans="1:5" ht="51.75" customHeight="1">
      <c r="A161" s="339"/>
      <c r="B161" s="369" t="s">
        <v>167</v>
      </c>
      <c r="C161" s="307" t="s">
        <v>546</v>
      </c>
      <c r="D161" s="307"/>
      <c r="E161" s="426">
        <f>E163</f>
        <v>40.8</v>
      </c>
    </row>
    <row r="162" spans="1:5" ht="51.75" customHeight="1">
      <c r="A162" s="339"/>
      <c r="B162" s="369" t="s">
        <v>54</v>
      </c>
      <c r="C162" s="307" t="s">
        <v>547</v>
      </c>
      <c r="D162" s="307"/>
      <c r="E162" s="426">
        <f>E163</f>
        <v>40.8</v>
      </c>
    </row>
    <row r="163" spans="1:5" ht="51.75" customHeight="1">
      <c r="A163" s="339"/>
      <c r="B163" s="328" t="s">
        <v>174</v>
      </c>
      <c r="C163" s="307" t="s">
        <v>547</v>
      </c>
      <c r="D163" s="307" t="s">
        <v>64</v>
      </c>
      <c r="E163" s="426">
        <f>'ПРИЛОЖЕНИЕ 5'!H198</f>
        <v>40.8</v>
      </c>
    </row>
    <row r="164" spans="1:5" ht="39.75" customHeight="1">
      <c r="A164" s="339"/>
      <c r="B164" s="331" t="s">
        <v>166</v>
      </c>
      <c r="C164" s="307" t="s">
        <v>453</v>
      </c>
      <c r="D164" s="307"/>
      <c r="E164" s="426">
        <f>E165</f>
        <v>89</v>
      </c>
    </row>
    <row r="165" spans="1:5" ht="39.75" customHeight="1">
      <c r="A165" s="339"/>
      <c r="B165" s="331" t="s">
        <v>454</v>
      </c>
      <c r="C165" s="307" t="s">
        <v>455</v>
      </c>
      <c r="D165" s="307"/>
      <c r="E165" s="426">
        <f>E166</f>
        <v>89</v>
      </c>
    </row>
    <row r="166" spans="1:5" ht="51" customHeight="1">
      <c r="A166" s="339"/>
      <c r="B166" s="331" t="s">
        <v>174</v>
      </c>
      <c r="C166" s="307" t="s">
        <v>455</v>
      </c>
      <c r="D166" s="307" t="s">
        <v>64</v>
      </c>
      <c r="E166" s="426">
        <f>'ПРИЛОЖЕНИЕ 5'!H201</f>
        <v>89</v>
      </c>
    </row>
    <row r="167" spans="1:5" ht="51" customHeight="1" hidden="1">
      <c r="A167" s="339"/>
      <c r="B167" s="311" t="s">
        <v>215</v>
      </c>
      <c r="C167" s="307" t="s">
        <v>214</v>
      </c>
      <c r="D167" s="307"/>
      <c r="E167" s="426">
        <f>E169</f>
        <v>0</v>
      </c>
    </row>
    <row r="168" spans="1:5" ht="185.25" customHeight="1" hidden="1">
      <c r="A168" s="339"/>
      <c r="B168" s="317" t="s">
        <v>253</v>
      </c>
      <c r="C168" s="303" t="s">
        <v>216</v>
      </c>
      <c r="D168" s="303"/>
      <c r="E168" s="426">
        <f>E169</f>
        <v>0</v>
      </c>
    </row>
    <row r="169" spans="1:5" ht="48" customHeight="1" hidden="1">
      <c r="A169" s="339"/>
      <c r="B169" s="311" t="s">
        <v>174</v>
      </c>
      <c r="C169" s="303" t="s">
        <v>216</v>
      </c>
      <c r="D169" s="303" t="s">
        <v>64</v>
      </c>
      <c r="E169" s="426">
        <f>'ПРИЛОЖЕНИЕ 5'!H217</f>
        <v>0</v>
      </c>
    </row>
    <row r="170" spans="1:5" s="50" customFormat="1" ht="30" customHeight="1">
      <c r="A170" s="340">
        <v>7</v>
      </c>
      <c r="B170" s="302" t="s">
        <v>72</v>
      </c>
      <c r="C170" s="332" t="s">
        <v>160</v>
      </c>
      <c r="D170" s="303"/>
      <c r="E170" s="425">
        <f>E171</f>
        <v>27.6</v>
      </c>
    </row>
    <row r="171" spans="1:5" ht="46.5">
      <c r="A171" s="339"/>
      <c r="B171" s="333" t="s">
        <v>223</v>
      </c>
      <c r="C171" s="303" t="s">
        <v>191</v>
      </c>
      <c r="D171" s="303"/>
      <c r="E171" s="426">
        <f>E173</f>
        <v>27.6</v>
      </c>
    </row>
    <row r="172" spans="1:5" ht="46.5">
      <c r="A172" s="339"/>
      <c r="B172" s="333" t="s">
        <v>100</v>
      </c>
      <c r="C172" s="303" t="s">
        <v>224</v>
      </c>
      <c r="D172" s="303"/>
      <c r="E172" s="426">
        <f>E174</f>
        <v>27.6</v>
      </c>
    </row>
    <row r="173" spans="1:5" ht="46.5">
      <c r="A173" s="339"/>
      <c r="B173" s="333" t="s">
        <v>225</v>
      </c>
      <c r="C173" s="334" t="s">
        <v>226</v>
      </c>
      <c r="D173" s="303"/>
      <c r="E173" s="426">
        <f>E174</f>
        <v>27.6</v>
      </c>
    </row>
    <row r="174" spans="1:5" ht="26.25" customHeight="1">
      <c r="A174" s="339"/>
      <c r="B174" s="333" t="s">
        <v>67</v>
      </c>
      <c r="C174" s="334" t="s">
        <v>226</v>
      </c>
      <c r="D174" s="303" t="s">
        <v>66</v>
      </c>
      <c r="E174" s="429">
        <f>'ПРИЛОЖЕНИЕ 5'!H18</f>
        <v>27.6</v>
      </c>
    </row>
    <row r="175" spans="1:7" s="50" customFormat="1" ht="47.25" customHeight="1">
      <c r="A175" s="337">
        <v>8</v>
      </c>
      <c r="B175" s="320" t="s">
        <v>522</v>
      </c>
      <c r="C175" s="306" t="s">
        <v>161</v>
      </c>
      <c r="D175" s="307"/>
      <c r="E175" s="425">
        <f>E178+E182+E184</f>
        <v>5</v>
      </c>
      <c r="F175" s="11"/>
      <c r="G175" s="11"/>
    </row>
    <row r="176" spans="1:7" s="50" customFormat="1" ht="24" customHeight="1">
      <c r="A176" s="338"/>
      <c r="B176" s="310" t="s">
        <v>399</v>
      </c>
      <c r="C176" s="307" t="s">
        <v>163</v>
      </c>
      <c r="D176" s="307"/>
      <c r="E176" s="426">
        <f>E177</f>
        <v>5</v>
      </c>
      <c r="F176" s="11"/>
      <c r="G176" s="11"/>
    </row>
    <row r="177" spans="1:7" s="50" customFormat="1" ht="24.75" customHeight="1">
      <c r="A177" s="338"/>
      <c r="B177" s="308" t="s">
        <v>530</v>
      </c>
      <c r="C177" s="307" t="s">
        <v>529</v>
      </c>
      <c r="D177" s="307"/>
      <c r="E177" s="426">
        <v>5</v>
      </c>
      <c r="F177" s="11"/>
      <c r="G177" s="11"/>
    </row>
    <row r="178" spans="1:7" s="50" customFormat="1" ht="32.25" customHeight="1">
      <c r="A178" s="338"/>
      <c r="B178" s="311" t="s">
        <v>68</v>
      </c>
      <c r="C178" s="307" t="s">
        <v>529</v>
      </c>
      <c r="D178" s="307" t="s">
        <v>65</v>
      </c>
      <c r="E178" s="426">
        <v>5</v>
      </c>
      <c r="F178" s="11"/>
      <c r="G178" s="11"/>
    </row>
    <row r="179" spans="1:7" s="50" customFormat="1" ht="23.25" hidden="1">
      <c r="A179" s="81"/>
      <c r="B179" s="335" t="s">
        <v>400</v>
      </c>
      <c r="C179" s="323" t="s">
        <v>396</v>
      </c>
      <c r="D179" s="307"/>
      <c r="E179" s="426">
        <f>E182</f>
        <v>0</v>
      </c>
      <c r="F179" s="11"/>
      <c r="G179" s="11"/>
    </row>
    <row r="180" spans="1:7" s="50" customFormat="1" ht="23.25" hidden="1">
      <c r="A180" s="81"/>
      <c r="B180" s="335" t="s">
        <v>552</v>
      </c>
      <c r="C180" s="323" t="s">
        <v>559</v>
      </c>
      <c r="D180" s="307"/>
      <c r="E180" s="426">
        <f>E182</f>
        <v>0</v>
      </c>
      <c r="F180" s="11"/>
      <c r="G180" s="11"/>
    </row>
    <row r="181" spans="1:7" s="50" customFormat="1" ht="23.25" hidden="1">
      <c r="A181" s="81"/>
      <c r="B181" s="313" t="s">
        <v>550</v>
      </c>
      <c r="C181" s="323" t="s">
        <v>560</v>
      </c>
      <c r="D181" s="307"/>
      <c r="E181" s="426">
        <f>E182</f>
        <v>0</v>
      </c>
      <c r="F181" s="11"/>
      <c r="G181" s="11"/>
    </row>
    <row r="182" spans="1:7" s="50" customFormat="1" ht="23.25" hidden="1">
      <c r="A182" s="81"/>
      <c r="B182" s="324" t="s">
        <v>67</v>
      </c>
      <c r="C182" s="323" t="s">
        <v>560</v>
      </c>
      <c r="D182" s="307" t="s">
        <v>66</v>
      </c>
      <c r="E182" s="426"/>
      <c r="F182" s="11"/>
      <c r="G182" s="11"/>
    </row>
    <row r="183" spans="1:7" s="50" customFormat="1" ht="21" customHeight="1" hidden="1">
      <c r="A183" s="81"/>
      <c r="B183" s="308" t="s">
        <v>530</v>
      </c>
      <c r="C183" s="307" t="s">
        <v>529</v>
      </c>
      <c r="D183" s="307"/>
      <c r="E183" s="426"/>
      <c r="F183" s="11"/>
      <c r="G183" s="11"/>
    </row>
    <row r="184" spans="1:7" s="50" customFormat="1" ht="23.25" hidden="1">
      <c r="A184" s="81"/>
      <c r="B184" s="311" t="s">
        <v>68</v>
      </c>
      <c r="C184" s="307" t="s">
        <v>529</v>
      </c>
      <c r="D184" s="307" t="s">
        <v>65</v>
      </c>
      <c r="E184" s="426"/>
      <c r="F184" s="11"/>
      <c r="G184" s="11"/>
    </row>
    <row r="185" spans="1:7" ht="24" customHeight="1">
      <c r="A185" s="81"/>
      <c r="B185" s="305" t="s">
        <v>32</v>
      </c>
      <c r="C185" s="336"/>
      <c r="D185" s="307"/>
      <c r="E185" s="425">
        <f>E11</f>
        <v>11099.4</v>
      </c>
      <c r="F185" s="32"/>
      <c r="G185" s="32"/>
    </row>
    <row r="186" ht="6" customHeight="1"/>
    <row r="187" ht="6" customHeight="1"/>
    <row r="188" spans="1:2" ht="40.5" customHeight="1">
      <c r="A188" s="562"/>
      <c r="B188" s="564"/>
    </row>
    <row r="189" spans="1:5" ht="21" customHeight="1">
      <c r="A189" s="123" t="s">
        <v>177</v>
      </c>
      <c r="B189" s="294"/>
      <c r="C189" s="112"/>
      <c r="D189" s="112"/>
      <c r="E189" s="112"/>
    </row>
    <row r="190" spans="1:5" ht="20.25">
      <c r="A190" s="562" t="s">
        <v>48</v>
      </c>
      <c r="B190" s="562"/>
      <c r="C190" s="563" t="s">
        <v>574</v>
      </c>
      <c r="D190" s="563"/>
      <c r="E190" s="563"/>
    </row>
    <row r="192" ht="17.25">
      <c r="B192" s="292"/>
    </row>
    <row r="193" ht="17.25">
      <c r="B193" s="292"/>
    </row>
    <row r="194" ht="17.25">
      <c r="B194" s="292"/>
    </row>
    <row r="195" ht="17.25">
      <c r="B195" s="293"/>
    </row>
  </sheetData>
  <sheetProtection/>
  <mergeCells count="10">
    <mergeCell ref="B1:E1"/>
    <mergeCell ref="B4:E4"/>
    <mergeCell ref="A6:E6"/>
    <mergeCell ref="E8:E9"/>
    <mergeCell ref="A190:B190"/>
    <mergeCell ref="C190:E190"/>
    <mergeCell ref="C5:E5"/>
    <mergeCell ref="B2:E2"/>
    <mergeCell ref="B3:E3"/>
    <mergeCell ref="A188:B188"/>
  </mergeCells>
  <printOptions/>
  <pageMargins left="1.1811023622047245" right="0.3937007874015748" top="0.7874015748031497" bottom="0.7874015748031497" header="0.31496062992125984" footer="0.31496062992125984"/>
  <pageSetup fitToHeight="3" horizontalDpi="600" verticalDpi="600" orientation="portrait" paperSize="9" scale="45" r:id="rId1"/>
  <rowBreaks count="2" manualBreakCount="2">
    <brk id="71" max="4" man="1"/>
    <brk id="111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operuser</cp:lastModifiedBy>
  <cp:lastPrinted>2023-07-14T08:02:33Z</cp:lastPrinted>
  <dcterms:created xsi:type="dcterms:W3CDTF">2002-09-30T07:49:23Z</dcterms:created>
  <dcterms:modified xsi:type="dcterms:W3CDTF">2023-07-14T08:04:21Z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EmailSubject">
    <vt:lpwstr/>
  </property>
  <property fmtid="{D5CDD505-2E9C-101B-9397-08002B2CF9AE}" pid="4" name="_AuthorEmail">
    <vt:lpwstr>budget@DEPFIN</vt:lpwstr>
  </property>
  <property fmtid="{D5CDD505-2E9C-101B-9397-08002B2CF9AE}" pid="5" name="_AuthorEmailDisplayName">
    <vt:lpwstr>Бюджетный отдел (к.541)</vt:lpwstr>
  </property>
  <property fmtid="{D5CDD505-2E9C-101B-9397-08002B2CF9AE}" pid="6" name="_ReviewingToolsShownOnce">
    <vt:lpwstr/>
  </property>
</Properties>
</file>